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г" sheetId="1" r:id="rId1"/>
    <sheet name="2019-2020" sheetId="2" r:id="rId2"/>
  </sheets>
  <definedNames>
    <definedName name="_xlnm.Print_Area" localSheetId="0">'2018г'!$A$1:$G$75</definedName>
  </definedNames>
  <calcPr fullCalcOnLoad="1"/>
</workbook>
</file>

<file path=xl/sharedStrings.xml><?xml version="1.0" encoding="utf-8"?>
<sst xmlns="http://schemas.openxmlformats.org/spreadsheetml/2006/main" count="604" uniqueCount="122">
  <si>
    <t>по администрации муниципального образования "Вольненское сельское поселение"</t>
  </si>
  <si>
    <t>Наименование показателя</t>
  </si>
  <si>
    <t>Мин., вед.</t>
  </si>
  <si>
    <r>
      <t xml:space="preserve">Раздел,
</t>
    </r>
    <r>
      <rPr>
        <sz val="9.5"/>
        <rFont val="Arial"/>
        <family val="2"/>
      </rPr>
      <t>подразд.</t>
    </r>
  </si>
  <si>
    <t>Целевая статья</t>
  </si>
  <si>
    <t>Вид расхода</t>
  </si>
  <si>
    <t xml:space="preserve">Эконом.
статья
</t>
  </si>
  <si>
    <t>Сумма на год, руб.</t>
  </si>
  <si>
    <t xml:space="preserve">     Функционирование высшего должностного лица муниципального образования</t>
  </si>
  <si>
    <t>Оплата труда и начисления на выплаты по оплате труда</t>
  </si>
  <si>
    <t>0102</t>
  </si>
  <si>
    <t>6110Ю00100</t>
  </si>
  <si>
    <t>000</t>
  </si>
  <si>
    <t>210</t>
  </si>
  <si>
    <t>Заработная плата</t>
  </si>
  <si>
    <t>121</t>
  </si>
  <si>
    <t>211</t>
  </si>
  <si>
    <t>Начисления на выплаты по оплате труда (30,2%)</t>
  </si>
  <si>
    <t>129</t>
  </si>
  <si>
    <t>213</t>
  </si>
  <si>
    <t xml:space="preserve">     Функционирование местной администрации</t>
  </si>
  <si>
    <t>Центральный аппарат - всего</t>
  </si>
  <si>
    <t>0104</t>
  </si>
  <si>
    <t>6160Ю00400</t>
  </si>
  <si>
    <t>Начисления на выплаты по оплате труда</t>
  </si>
  <si>
    <t>Оплата работ, услуг</t>
  </si>
  <si>
    <t>244</t>
  </si>
  <si>
    <t>220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</si>
  <si>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</si>
  <si>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</si>
  <si>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</si>
  <si>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</si>
  <si>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</si>
  <si>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</si>
  <si>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работы, услуги</t>
  </si>
  <si>
    <t>226</t>
  </si>
  <si>
    <t>Прочие расходы</t>
  </si>
  <si>
    <t>853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</si>
  <si>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</si>
  <si>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</si>
  <si>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</si>
  <si>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</si>
  <si>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</si>
  <si>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</si>
  <si>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</si>
  <si>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Выполнение других обязательств гос-ва по выплате агентских комиссий</t>
  </si>
  <si>
    <t>0113</t>
  </si>
  <si>
    <t>6630000000</t>
  </si>
  <si>
    <t>6630007000</t>
  </si>
  <si>
    <t>Административная комиссия</t>
  </si>
  <si>
    <t>6100Ю61010</t>
  </si>
  <si>
    <t>Национальная оборона</t>
  </si>
  <si>
    <t>0200</t>
  </si>
  <si>
    <t>6100Ю51180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</si>
  <si>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</si>
  <si>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</si>
  <si>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</si>
  <si>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Мероприятия по предупреждению и ликвидации последствий чрезвычайных ситуаций и стихийных бедствий ГО и ЧС</t>
  </si>
  <si>
    <t>0309</t>
  </si>
  <si>
    <t>0000000000</t>
  </si>
  <si>
    <t>Защита населения и территории от чрезвычайных ситуаций природного и техногенного характера, гражданская оборона</t>
  </si>
  <si>
    <t>6620020000</t>
  </si>
  <si>
    <t>Другие вопросы в области национальной безопасности и правоохранительной деятельности</t>
  </si>
  <si>
    <t>0314</t>
  </si>
  <si>
    <t>Комплексные программы</t>
  </si>
  <si>
    <t>6650000000</t>
  </si>
  <si>
    <t>6650001000</t>
  </si>
  <si>
    <t xml:space="preserve">Прочие непрограммные расходы на содержание автомобильных дорог </t>
  </si>
  <si>
    <t>0409</t>
  </si>
  <si>
    <t>6630006000</t>
  </si>
  <si>
    <t xml:space="preserve">Увеличение стоимости материальных запасов </t>
  </si>
  <si>
    <t>Благоустройство</t>
  </si>
  <si>
    <t>0503</t>
  </si>
  <si>
    <t>0000000</t>
  </si>
  <si>
    <t>Уличное освещение</t>
  </si>
  <si>
    <t>6630002000</t>
  </si>
  <si>
    <t>Выполнение функций органами местного самоуправления</t>
  </si>
  <si>
    <t xml:space="preserve">Безвозмездные перечисления организациям, за исключением государственных и муниципальных организаций </t>
  </si>
  <si>
    <t>Озеленение</t>
  </si>
  <si>
    <t>6630004000</t>
  </si>
  <si>
    <t>Прочие мероприятия по благоустройству поселений</t>
  </si>
  <si>
    <t>6630005000</t>
  </si>
  <si>
    <t xml:space="preserve">     Резервные фонды </t>
  </si>
  <si>
    <t>Резервные фонды местных администраций</t>
  </si>
  <si>
    <t>0111</t>
  </si>
  <si>
    <t>6610001000</t>
  </si>
  <si>
    <t>013</t>
  </si>
  <si>
    <t>Культура, кинематография и средства массовой информации</t>
  </si>
  <si>
    <t>Культура</t>
  </si>
  <si>
    <t>0800</t>
  </si>
  <si>
    <t>Обеспечение деятельности подведомственных учреждений</t>
  </si>
  <si>
    <t>0801</t>
  </si>
  <si>
    <t>6630009000</t>
  </si>
  <si>
    <t>851</t>
  </si>
  <si>
    <t>Пенсионное обеспечение</t>
  </si>
  <si>
    <t>1000</t>
  </si>
  <si>
    <t>Пенсии, пособия, выплачиваемые организациями сектора государственного управления</t>
  </si>
  <si>
    <t>1001</t>
  </si>
  <si>
    <t>313</t>
  </si>
  <si>
    <t>263</t>
  </si>
  <si>
    <t>Меры социальной поддержки населения</t>
  </si>
  <si>
    <t>1003</t>
  </si>
  <si>
    <t>6640001000</t>
  </si>
  <si>
    <t>321</t>
  </si>
  <si>
    <t>262</t>
  </si>
  <si>
    <t>ИТОГО РАСХОДОВ</t>
  </si>
  <si>
    <t>Глава МО "Вольненское сельское поселение"</t>
  </si>
  <si>
    <t>М.А.Хагуров</t>
  </si>
  <si>
    <t>Главный специалист</t>
  </si>
  <si>
    <t>Ю.Г.Захарова</t>
  </si>
  <si>
    <t>Комплексная программа «Об утверждении долгосрочной муниципальной целевой программы "Поддержка и развитие малого и среднего предпринимательства на территории МО "Вольненское сельское поселение" Кошехабльского района на 2014-2016г.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</si>
  <si>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№Вольненское сельское поселение" на 2015-2016г.</t>
  </si>
  <si>
    <t>Комплексная программа «По противодействию коррупции в муниципальном образовании «Вольненское сельское поселение» на 2015 - 2016 годы.</t>
  </si>
  <si>
    <t>6630003000</t>
  </si>
  <si>
    <t>СМЕТА РАСХОДОВ НА 2018 ГОД</t>
  </si>
  <si>
    <t>Сумма на2019год, руб.</t>
  </si>
  <si>
    <t>Сумма на 2020год, руб.</t>
  </si>
  <si>
    <t>СМЕТА РАСХОДОВ НА 2019-2020 ГОД</t>
  </si>
  <si>
    <t>условно утвержденные расходы, в соответствии со статьей 184.1 Бюджетного кодекса Российской Федерации</t>
  </si>
  <si>
    <t>751</t>
  </si>
  <si>
    <t>6670000000</t>
  </si>
  <si>
    <t>6610021000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</si>
</sst>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0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9.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30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name val="Times New Roman Cyr"/>
      <family val="1"/>
    </font>
    <font>
      <b/>
      <sz val="10"/>
      <color indexed="3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 Cyr"/>
      <family val="1"/>
    </font>
    <font>
      <b/>
      <sz val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14"/>
      <color indexed="10"/>
      <name val="Arial"/>
      <family val="2"/>
    </font>
    <font>
      <b/>
      <sz val="11"/>
      <color indexed="62"/>
      <name val="Arial"/>
      <family val="2"/>
    </font>
    <font>
      <b/>
      <sz val="14"/>
      <color indexed="10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13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1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1" fontId="0" fillId="0" borderId="18" xfId="0" applyNumberFormat="1" applyBorder="1" applyAlignment="1">
      <alignment/>
    </xf>
    <xf numFmtId="0" fontId="8" fillId="0" borderId="19" xfId="0" applyFont="1" applyBorder="1" applyAlignment="1">
      <alignment/>
    </xf>
    <xf numFmtId="49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49" fontId="6" fillId="0" borderId="20" xfId="0" applyNumberFormat="1" applyFont="1" applyBorder="1" applyAlignment="1">
      <alignment horizontal="right"/>
    </xf>
    <xf numFmtId="1" fontId="10" fillId="0" borderId="2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1" fontId="0" fillId="0" borderId="20" xfId="0" applyNumberFormat="1" applyBorder="1" applyAlignment="1">
      <alignment/>
    </xf>
    <xf numFmtId="0" fontId="6" fillId="0" borderId="11" xfId="0" applyFont="1" applyBorder="1" applyAlignment="1">
      <alignment/>
    </xf>
    <xf numFmtId="1" fontId="10" fillId="0" borderId="11" xfId="0" applyNumberFormat="1" applyFont="1" applyBorder="1" applyAlignment="1">
      <alignment/>
    </xf>
    <xf numFmtId="0" fontId="6" fillId="0" borderId="2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/>
    </xf>
    <xf numFmtId="49" fontId="11" fillId="0" borderId="12" xfId="0" applyNumberFormat="1" applyFont="1" applyBorder="1" applyAlignment="1">
      <alignment horizontal="right"/>
    </xf>
    <xf numFmtId="49" fontId="12" fillId="0" borderId="11" xfId="0" applyNumberFormat="1" applyFont="1" applyFill="1" applyBorder="1" applyAlignment="1">
      <alignment horizontal="right"/>
    </xf>
    <xf numFmtId="1" fontId="13" fillId="0" borderId="18" xfId="0" applyNumberFormat="1" applyFont="1" applyBorder="1" applyAlignment="1">
      <alignment/>
    </xf>
    <xf numFmtId="49" fontId="14" fillId="0" borderId="12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49" fontId="12" fillId="33" borderId="11" xfId="0" applyNumberFormat="1" applyFont="1" applyFill="1" applyBorder="1" applyAlignment="1">
      <alignment horizontal="right"/>
    </xf>
    <xf numFmtId="0" fontId="17" fillId="0" borderId="11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0" fillId="0" borderId="11" xfId="0" applyFont="1" applyBorder="1" applyAlignment="1">
      <alignment wrapText="1" readingOrder="1"/>
    </xf>
    <xf numFmtId="49" fontId="18" fillId="33" borderId="11" xfId="0" applyNumberFormat="1" applyFont="1" applyFill="1" applyBorder="1" applyAlignment="1">
      <alignment horizontal="right"/>
    </xf>
    <xf numFmtId="49" fontId="19" fillId="33" borderId="11" xfId="0" applyNumberFormat="1" applyFont="1" applyFill="1" applyBorder="1" applyAlignment="1">
      <alignment horizontal="right"/>
    </xf>
    <xf numFmtId="4" fontId="19" fillId="33" borderId="1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horizontal="left" wrapText="1"/>
    </xf>
    <xf numFmtId="4" fontId="20" fillId="33" borderId="18" xfId="0" applyNumberFormat="1" applyFont="1" applyFill="1" applyBorder="1" applyAlignment="1">
      <alignment horizontal="right"/>
    </xf>
    <xf numFmtId="4" fontId="12" fillId="33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4" fontId="19" fillId="33" borderId="18" xfId="0" applyNumberFormat="1" applyFont="1" applyFill="1" applyBorder="1" applyAlignment="1">
      <alignment horizontal="right"/>
    </xf>
    <xf numFmtId="4" fontId="19" fillId="33" borderId="0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wrapText="1"/>
    </xf>
    <xf numFmtId="49" fontId="21" fillId="34" borderId="15" xfId="0" applyNumberFormat="1" applyFont="1" applyFill="1" applyBorder="1" applyAlignment="1">
      <alignment horizontal="right"/>
    </xf>
    <xf numFmtId="49" fontId="21" fillId="34" borderId="11" xfId="0" applyNumberFormat="1" applyFont="1" applyFill="1" applyBorder="1" applyAlignment="1">
      <alignment horizontal="right"/>
    </xf>
    <xf numFmtId="4" fontId="22" fillId="34" borderId="11" xfId="0" applyNumberFormat="1" applyFont="1" applyFill="1" applyBorder="1" applyAlignment="1">
      <alignment/>
    </xf>
    <xf numFmtId="4" fontId="23" fillId="34" borderId="11" xfId="0" applyNumberFormat="1" applyFont="1" applyFill="1" applyBorder="1" applyAlignment="1">
      <alignment/>
    </xf>
    <xf numFmtId="0" fontId="15" fillId="34" borderId="11" xfId="0" applyFont="1" applyFill="1" applyBorder="1" applyAlignment="1">
      <alignment wrapText="1"/>
    </xf>
    <xf numFmtId="49" fontId="24" fillId="34" borderId="15" xfId="0" applyNumberFormat="1" applyFont="1" applyFill="1" applyBorder="1" applyAlignment="1">
      <alignment horizontal="right"/>
    </xf>
    <xf numFmtId="49" fontId="24" fillId="34" borderId="11" xfId="0" applyNumberFormat="1" applyFont="1" applyFill="1" applyBorder="1" applyAlignment="1">
      <alignment horizontal="right"/>
    </xf>
    <xf numFmtId="4" fontId="25" fillId="34" borderId="11" xfId="0" applyNumberFormat="1" applyFont="1" applyFill="1" applyBorder="1" applyAlignment="1">
      <alignment/>
    </xf>
    <xf numFmtId="49" fontId="15" fillId="34" borderId="11" xfId="0" applyNumberFormat="1" applyFont="1" applyFill="1" applyBorder="1" applyAlignment="1">
      <alignment vertical="top" wrapText="1"/>
    </xf>
    <xf numFmtId="4" fontId="15" fillId="34" borderId="11" xfId="0" applyNumberFormat="1" applyFont="1" applyFill="1" applyBorder="1" applyAlignment="1">
      <alignment/>
    </xf>
    <xf numFmtId="4" fontId="15" fillId="3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/>
    </xf>
    <xf numFmtId="1" fontId="26" fillId="0" borderId="18" xfId="0" applyNumberFormat="1" applyFont="1" applyBorder="1" applyAlignment="1">
      <alignment/>
    </xf>
    <xf numFmtId="0" fontId="27" fillId="0" borderId="11" xfId="0" applyFont="1" applyBorder="1" applyAlignment="1">
      <alignment wrapText="1" readingOrder="1"/>
    </xf>
    <xf numFmtId="1" fontId="0" fillId="0" borderId="18" xfId="0" applyNumberFormat="1" applyFont="1" applyBorder="1" applyAlignment="1">
      <alignment/>
    </xf>
    <xf numFmtId="0" fontId="11" fillId="0" borderId="11" xfId="0" applyFont="1" applyBorder="1" applyAlignment="1">
      <alignment wrapText="1" readingOrder="1"/>
    </xf>
    <xf numFmtId="0" fontId="17" fillId="0" borderId="11" xfId="0" applyFont="1" applyBorder="1" applyAlignment="1">
      <alignment wrapText="1" readingOrder="1"/>
    </xf>
    <xf numFmtId="1" fontId="28" fillId="0" borderId="0" xfId="0" applyNumberFormat="1" applyFont="1" applyAlignment="1">
      <alignment/>
    </xf>
    <xf numFmtId="1" fontId="29" fillId="0" borderId="15" xfId="0" applyNumberFormat="1" applyFont="1" applyBorder="1" applyAlignment="1">
      <alignment/>
    </xf>
    <xf numFmtId="1" fontId="30" fillId="0" borderId="0" xfId="0" applyNumberFormat="1" applyFont="1" applyAlignment="1">
      <alignment/>
    </xf>
    <xf numFmtId="1" fontId="0" fillId="0" borderId="15" xfId="0" applyNumberFormat="1" applyFont="1" applyBorder="1" applyAlignment="1">
      <alignment/>
    </xf>
    <xf numFmtId="0" fontId="16" fillId="0" borderId="11" xfId="0" applyFont="1" applyBorder="1" applyAlignment="1">
      <alignment wrapText="1" readingOrder="1"/>
    </xf>
    <xf numFmtId="1" fontId="0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 readingOrder="1"/>
    </xf>
    <xf numFmtId="1" fontId="6" fillId="0" borderId="11" xfId="0" applyNumberFormat="1" applyFont="1" applyBorder="1" applyAlignment="1">
      <alignment/>
    </xf>
    <xf numFmtId="49" fontId="19" fillId="0" borderId="11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right"/>
    </xf>
    <xf numFmtId="1" fontId="31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 horizontal="right"/>
    </xf>
    <xf numFmtId="1" fontId="16" fillId="0" borderId="1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0" fillId="0" borderId="0" xfId="0" applyNumberFormat="1" applyAlignment="1">
      <alignment horizontal="left"/>
    </xf>
    <xf numFmtId="1" fontId="16" fillId="0" borderId="15" xfId="0" applyNumberFormat="1" applyFont="1" applyBorder="1" applyAlignment="1">
      <alignment/>
    </xf>
    <xf numFmtId="0" fontId="0" fillId="0" borderId="11" xfId="0" applyBorder="1" applyAlignment="1">
      <alignment horizontal="center" vertical="top" wrapText="1"/>
    </xf>
    <xf numFmtId="49" fontId="0" fillId="0" borderId="18" xfId="0" applyNumberFormat="1" applyBorder="1" applyAlignment="1">
      <alignment horizontal="right"/>
    </xf>
    <xf numFmtId="0" fontId="6" fillId="0" borderId="21" xfId="0" applyFont="1" applyBorder="1" applyAlignment="1">
      <alignment wrapText="1"/>
    </xf>
    <xf numFmtId="49" fontId="12" fillId="0" borderId="21" xfId="0" applyNumberFormat="1" applyFont="1" applyFill="1" applyBorder="1" applyAlignment="1">
      <alignment horizontal="right" wrapText="1"/>
    </xf>
    <xf numFmtId="49" fontId="11" fillId="0" borderId="22" xfId="0" applyNumberFormat="1" applyFont="1" applyBorder="1" applyAlignment="1">
      <alignment horizontal="right"/>
    </xf>
    <xf numFmtId="49" fontId="18" fillId="35" borderId="21" xfId="0" applyNumberFormat="1" applyFont="1" applyFill="1" applyBorder="1" applyAlignment="1">
      <alignment horizontal="right"/>
    </xf>
    <xf numFmtId="49" fontId="12" fillId="0" borderId="21" xfId="0" applyNumberFormat="1" applyFont="1" applyFill="1" applyBorder="1" applyAlignment="1">
      <alignment horizontal="right"/>
    </xf>
    <xf numFmtId="1" fontId="6" fillId="0" borderId="23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2" fillId="33" borderId="11" xfId="0" applyNumberFormat="1" applyFont="1" applyFill="1" applyBorder="1" applyAlignment="1">
      <alignment horizontal="right"/>
    </xf>
    <xf numFmtId="4" fontId="19" fillId="33" borderId="11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2:N87"/>
  <sheetViews>
    <sheetView tabSelected="1" view="pageBreakPreview" zoomScaleSheetLayoutView="100" zoomScalePageLayoutView="0" workbookViewId="0" topLeftCell="A16">
      <selection activeCell="G36" sqref="G36:H36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1" customWidth="1"/>
    <col min="4" max="4" width="14.7109375" style="1" customWidth="1"/>
    <col min="5" max="5" width="9.421875" style="1" customWidth="1"/>
    <col min="6" max="6" width="4.140625" style="1" customWidth="1"/>
    <col min="7" max="7" width="12.140625" style="2" customWidth="1"/>
    <col min="8" max="8" width="0" style="3" hidden="1" customWidth="1"/>
    <col min="9" max="12" width="0" style="0" hidden="1" customWidth="1"/>
  </cols>
  <sheetData>
    <row r="2" spans="1:7" ht="15.75">
      <c r="A2" s="117" t="s">
        <v>114</v>
      </c>
      <c r="B2" s="117"/>
      <c r="C2" s="117"/>
      <c r="D2" s="117"/>
      <c r="E2" s="117"/>
      <c r="F2" s="117"/>
      <c r="G2" s="117"/>
    </row>
    <row r="3" ht="4.5" customHeight="1"/>
    <row r="4" spans="1:7" ht="15">
      <c r="A4" s="118" t="s">
        <v>0</v>
      </c>
      <c r="B4" s="118"/>
      <c r="C4" s="118"/>
      <c r="D4" s="118"/>
      <c r="E4" s="118"/>
      <c r="F4" s="118"/>
      <c r="G4" s="118"/>
    </row>
    <row r="5" ht="9" customHeight="1"/>
    <row r="6" spans="1:7" ht="39" customHeight="1">
      <c r="A6" s="4" t="s">
        <v>1</v>
      </c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</row>
    <row r="7" spans="1:8" s="11" customFormat="1" ht="15">
      <c r="A7" s="7" t="s">
        <v>8</v>
      </c>
      <c r="B7" s="8"/>
      <c r="C7" s="9"/>
      <c r="D7" s="9"/>
      <c r="E7" s="9"/>
      <c r="F7" s="9"/>
      <c r="G7" s="107">
        <v>3341800</v>
      </c>
      <c r="H7" s="10"/>
    </row>
    <row r="8" spans="1:8" s="18" customFormat="1" ht="25.5" customHeight="1">
      <c r="A8" s="12" t="s">
        <v>9</v>
      </c>
      <c r="B8" s="13">
        <v>752</v>
      </c>
      <c r="C8" s="14" t="s">
        <v>10</v>
      </c>
      <c r="D8" s="15" t="s">
        <v>11</v>
      </c>
      <c r="E8" s="14" t="s">
        <v>12</v>
      </c>
      <c r="F8" s="15" t="s">
        <v>13</v>
      </c>
      <c r="G8" s="16">
        <f>SUM(G9:G10)</f>
        <v>649200</v>
      </c>
      <c r="H8" s="17"/>
    </row>
    <row r="9" spans="1:7" ht="12.75">
      <c r="A9" s="19" t="s">
        <v>14</v>
      </c>
      <c r="B9" s="13">
        <v>752</v>
      </c>
      <c r="C9" s="20" t="s">
        <v>10</v>
      </c>
      <c r="D9" s="15" t="s">
        <v>11</v>
      </c>
      <c r="E9" s="20" t="s">
        <v>15</v>
      </c>
      <c r="F9" s="21" t="s">
        <v>16</v>
      </c>
      <c r="G9" s="22">
        <v>498600</v>
      </c>
    </row>
    <row r="10" spans="1:7" ht="12.75">
      <c r="A10" s="23" t="s">
        <v>17</v>
      </c>
      <c r="B10" s="13">
        <v>752</v>
      </c>
      <c r="C10" s="24" t="s">
        <v>10</v>
      </c>
      <c r="D10" s="15" t="s">
        <v>11</v>
      </c>
      <c r="E10" s="24" t="s">
        <v>18</v>
      </c>
      <c r="F10" s="25" t="s">
        <v>19</v>
      </c>
      <c r="G10" s="26">
        <v>150600</v>
      </c>
    </row>
    <row r="11" spans="1:8" s="11" customFormat="1" ht="14.25">
      <c r="A11" s="27" t="s">
        <v>20</v>
      </c>
      <c r="B11" s="13">
        <v>752</v>
      </c>
      <c r="C11" s="28"/>
      <c r="D11" s="28"/>
      <c r="E11" s="28"/>
      <c r="F11" s="28"/>
      <c r="G11" s="29"/>
      <c r="H11" s="10"/>
    </row>
    <row r="12" spans="1:8" s="18" customFormat="1" ht="15">
      <c r="A12" s="30" t="s">
        <v>21</v>
      </c>
      <c r="B12" s="13">
        <v>752</v>
      </c>
      <c r="C12" s="31" t="s">
        <v>22</v>
      </c>
      <c r="D12" s="32" t="s">
        <v>23</v>
      </c>
      <c r="E12" s="31" t="s">
        <v>12</v>
      </c>
      <c r="F12" s="33" t="s">
        <v>12</v>
      </c>
      <c r="G12" s="34">
        <f>SUM(G13+G16+G21+G22)</f>
        <v>2515600</v>
      </c>
      <c r="H12" s="17"/>
    </row>
    <row r="13" spans="1:8" s="18" customFormat="1" ht="25.5">
      <c r="A13" s="35" t="s">
        <v>9</v>
      </c>
      <c r="B13" s="13">
        <v>752</v>
      </c>
      <c r="C13" s="36" t="s">
        <v>22</v>
      </c>
      <c r="D13" s="32" t="s">
        <v>23</v>
      </c>
      <c r="E13" s="36" t="s">
        <v>12</v>
      </c>
      <c r="F13" s="14" t="s">
        <v>13</v>
      </c>
      <c r="G13" s="37">
        <f>SUM(G14:G15)</f>
        <v>2105600</v>
      </c>
      <c r="H13" s="17"/>
    </row>
    <row r="14" spans="1:7" ht="14.25">
      <c r="A14" s="19" t="s">
        <v>14</v>
      </c>
      <c r="B14" s="13">
        <v>752</v>
      </c>
      <c r="C14" s="21" t="s">
        <v>22</v>
      </c>
      <c r="D14" s="32" t="s">
        <v>23</v>
      </c>
      <c r="E14" s="21" t="s">
        <v>15</v>
      </c>
      <c r="F14" s="20" t="s">
        <v>16</v>
      </c>
      <c r="G14" s="38">
        <v>1617200</v>
      </c>
    </row>
    <row r="15" spans="1:7" ht="14.25">
      <c r="A15" s="39" t="s">
        <v>24</v>
      </c>
      <c r="B15" s="13">
        <v>752</v>
      </c>
      <c r="C15" s="40" t="s">
        <v>22</v>
      </c>
      <c r="D15" s="32" t="s">
        <v>23</v>
      </c>
      <c r="E15" s="40" t="s">
        <v>18</v>
      </c>
      <c r="F15" s="41" t="s">
        <v>19</v>
      </c>
      <c r="G15" s="42">
        <v>488400</v>
      </c>
    </row>
    <row r="16" spans="1:8" s="18" customFormat="1" ht="14.25">
      <c r="A16" s="43" t="s">
        <v>25</v>
      </c>
      <c r="B16" s="13">
        <v>752</v>
      </c>
      <c r="C16" s="31" t="s">
        <v>22</v>
      </c>
      <c r="D16" s="32" t="s">
        <v>23</v>
      </c>
      <c r="E16" s="31" t="s">
        <v>26</v>
      </c>
      <c r="F16" s="33" t="s">
        <v>27</v>
      </c>
      <c r="G16" s="44">
        <f>SUM(G17:G20)</f>
        <v>185000</v>
      </c>
      <c r="H16" s="17"/>
    </row>
    <row r="17" spans="1:7" ht="14.25">
      <c r="A17" s="39" t="s">
        <v>28</v>
      </c>
      <c r="B17" s="13">
        <v>752</v>
      </c>
      <c r="C17" s="40" t="s">
        <v>22</v>
      </c>
      <c r="D17" s="32" t="s">
        <v>23</v>
      </c>
      <c r="E17" s="21" t="s">
        <v>26</v>
      </c>
      <c r="F17" s="41" t="s">
        <v>29</v>
      </c>
      <c r="G17" s="42">
        <v>45000</v>
      </c>
    </row>
    <row r="18" spans="1:7" ht="14.25">
      <c r="A18" s="19" t="s">
        <v>30</v>
      </c>
      <c r="B18" s="13">
        <v>752</v>
      </c>
      <c r="C18" s="21" t="s">
        <v>22</v>
      </c>
      <c r="D18" s="32" t="s">
        <v>23</v>
      </c>
      <c r="E18" s="21" t="s">
        <v>26</v>
      </c>
      <c r="F18" s="20" t="s">
        <v>31</v>
      </c>
      <c r="G18" s="38">
        <v>50000</v>
      </c>
    </row>
    <row r="19" spans="1:7" ht="14.25">
      <c r="A19" s="19" t="s">
        <v>32</v>
      </c>
      <c r="B19" s="13">
        <v>752</v>
      </c>
      <c r="C19" s="21" t="s">
        <v>22</v>
      </c>
      <c r="D19" s="32" t="s">
        <v>23</v>
      </c>
      <c r="E19" s="21" t="s">
        <v>26</v>
      </c>
      <c r="F19" s="20" t="s">
        <v>33</v>
      </c>
      <c r="G19" s="38">
        <v>58000</v>
      </c>
    </row>
    <row r="20" spans="1:7" ht="14.25">
      <c r="A20" s="19" t="s">
        <v>34</v>
      </c>
      <c r="B20" s="13">
        <v>752</v>
      </c>
      <c r="C20" s="21" t="s">
        <v>22</v>
      </c>
      <c r="D20" s="32" t="s">
        <v>23</v>
      </c>
      <c r="E20" s="21" t="s">
        <v>26</v>
      </c>
      <c r="F20" s="20" t="s">
        <v>35</v>
      </c>
      <c r="G20" s="38">
        <v>32000</v>
      </c>
    </row>
    <row r="21" spans="1:8" s="18" customFormat="1" ht="14.25">
      <c r="A21" s="45" t="s">
        <v>36</v>
      </c>
      <c r="B21" s="13">
        <v>752</v>
      </c>
      <c r="C21" s="36" t="s">
        <v>22</v>
      </c>
      <c r="D21" s="32" t="s">
        <v>23</v>
      </c>
      <c r="E21" s="36" t="s">
        <v>37</v>
      </c>
      <c r="F21" s="14" t="s">
        <v>38</v>
      </c>
      <c r="G21" s="37">
        <v>44000</v>
      </c>
      <c r="H21" s="17"/>
    </row>
    <row r="22" spans="1:8" s="18" customFormat="1" ht="14.25">
      <c r="A22" s="43" t="s">
        <v>39</v>
      </c>
      <c r="B22" s="13">
        <v>752</v>
      </c>
      <c r="C22" s="31" t="s">
        <v>22</v>
      </c>
      <c r="D22" s="32" t="s">
        <v>23</v>
      </c>
      <c r="E22" s="31" t="s">
        <v>12</v>
      </c>
      <c r="F22" s="33" t="s">
        <v>40</v>
      </c>
      <c r="G22" s="44">
        <f>SUM(G23:G24)</f>
        <v>181000</v>
      </c>
      <c r="H22" s="17"/>
    </row>
    <row r="23" spans="1:7" ht="14.25">
      <c r="A23" s="39" t="s">
        <v>41</v>
      </c>
      <c r="B23" s="13">
        <v>752</v>
      </c>
      <c r="C23" s="25" t="s">
        <v>22</v>
      </c>
      <c r="D23" s="32" t="s">
        <v>23</v>
      </c>
      <c r="E23" s="21" t="s">
        <v>26</v>
      </c>
      <c r="F23" s="46" t="s">
        <v>42</v>
      </c>
      <c r="G23" s="38">
        <v>5000</v>
      </c>
    </row>
    <row r="24" spans="1:7" ht="14.25">
      <c r="A24" s="19" t="s">
        <v>43</v>
      </c>
      <c r="B24" s="13">
        <v>752</v>
      </c>
      <c r="C24" s="20" t="s">
        <v>22</v>
      </c>
      <c r="D24" s="32" t="s">
        <v>23</v>
      </c>
      <c r="E24" s="21" t="s">
        <v>26</v>
      </c>
      <c r="F24" s="47" t="s">
        <v>44</v>
      </c>
      <c r="G24" s="48">
        <v>176000</v>
      </c>
    </row>
    <row r="25" spans="1:7" ht="14.25">
      <c r="A25" s="82" t="s">
        <v>82</v>
      </c>
      <c r="B25" s="13">
        <v>752</v>
      </c>
      <c r="C25" s="21"/>
      <c r="D25" s="21"/>
      <c r="E25" s="21"/>
      <c r="F25" s="21"/>
      <c r="G25" s="22"/>
    </row>
    <row r="26" spans="1:7" ht="15">
      <c r="A26" s="43" t="s">
        <v>83</v>
      </c>
      <c r="B26" s="13">
        <v>752</v>
      </c>
      <c r="C26" s="33" t="s">
        <v>84</v>
      </c>
      <c r="D26" s="31" t="s">
        <v>85</v>
      </c>
      <c r="E26" s="33" t="s">
        <v>86</v>
      </c>
      <c r="F26" s="31" t="s">
        <v>12</v>
      </c>
      <c r="G26" s="89">
        <f>SUM(G27)</f>
        <v>10000</v>
      </c>
    </row>
    <row r="27" spans="1:7" ht="12.75">
      <c r="A27" s="19" t="s">
        <v>36</v>
      </c>
      <c r="B27" s="13">
        <v>752</v>
      </c>
      <c r="C27" s="20" t="s">
        <v>84</v>
      </c>
      <c r="D27" s="31" t="s">
        <v>85</v>
      </c>
      <c r="E27" s="20" t="s">
        <v>86</v>
      </c>
      <c r="F27" s="21" t="s">
        <v>38</v>
      </c>
      <c r="G27" s="91">
        <v>10000</v>
      </c>
    </row>
    <row r="28" spans="1:7" ht="25.5">
      <c r="A28" s="30" t="s">
        <v>45</v>
      </c>
      <c r="B28" s="13">
        <v>752</v>
      </c>
      <c r="C28" s="49" t="s">
        <v>46</v>
      </c>
      <c r="D28" s="32" t="s">
        <v>47</v>
      </c>
      <c r="E28" s="50" t="s">
        <v>12</v>
      </c>
      <c r="F28" s="50" t="s">
        <v>12</v>
      </c>
      <c r="G28" s="51">
        <v>331200</v>
      </c>
    </row>
    <row r="29" spans="1:7" ht="15">
      <c r="A29" s="19" t="s">
        <v>34</v>
      </c>
      <c r="B29" s="13">
        <v>752</v>
      </c>
      <c r="C29" s="52" t="s">
        <v>46</v>
      </c>
      <c r="D29" s="53" t="s">
        <v>48</v>
      </c>
      <c r="E29" s="50" t="s">
        <v>26</v>
      </c>
      <c r="F29" s="47" t="s">
        <v>35</v>
      </c>
      <c r="G29" s="26">
        <v>331200</v>
      </c>
    </row>
    <row r="30" spans="1:7" ht="14.25">
      <c r="A30" s="43" t="s">
        <v>49</v>
      </c>
      <c r="B30" s="13">
        <v>752</v>
      </c>
      <c r="C30" s="49" t="s">
        <v>46</v>
      </c>
      <c r="D30" s="32" t="s">
        <v>50</v>
      </c>
      <c r="E30" s="50" t="s">
        <v>12</v>
      </c>
      <c r="F30" s="50" t="s">
        <v>12</v>
      </c>
      <c r="G30" s="51">
        <f>SUM(G31:G32)</f>
        <v>38800</v>
      </c>
    </row>
    <row r="31" spans="1:7" ht="15">
      <c r="A31" s="39" t="s">
        <v>41</v>
      </c>
      <c r="B31" s="13">
        <v>752</v>
      </c>
      <c r="C31" s="52" t="s">
        <v>46</v>
      </c>
      <c r="D31" s="53" t="s">
        <v>50</v>
      </c>
      <c r="E31" s="50" t="s">
        <v>26</v>
      </c>
      <c r="F31" s="47" t="s">
        <v>42</v>
      </c>
      <c r="G31" s="26">
        <v>3000</v>
      </c>
    </row>
    <row r="32" spans="1:7" ht="15">
      <c r="A32" s="19" t="s">
        <v>43</v>
      </c>
      <c r="B32" s="13">
        <v>752</v>
      </c>
      <c r="C32" s="52" t="s">
        <v>46</v>
      </c>
      <c r="D32" s="53" t="s">
        <v>50</v>
      </c>
      <c r="E32" s="50" t="s">
        <v>26</v>
      </c>
      <c r="F32" s="47" t="s">
        <v>44</v>
      </c>
      <c r="G32" s="26">
        <v>35800</v>
      </c>
    </row>
    <row r="33" spans="1:7" ht="15">
      <c r="A33" s="54" t="s">
        <v>51</v>
      </c>
      <c r="B33" s="13">
        <v>752</v>
      </c>
      <c r="C33" s="50" t="s">
        <v>52</v>
      </c>
      <c r="D33" s="55" t="s">
        <v>53</v>
      </c>
      <c r="E33" s="50" t="s">
        <v>12</v>
      </c>
      <c r="F33" s="50" t="s">
        <v>12</v>
      </c>
      <c r="G33" s="51">
        <f>SUM(G36:H38)</f>
        <v>162700</v>
      </c>
    </row>
    <row r="34" spans="1:7" ht="15" customHeight="1">
      <c r="A34" s="56" t="s">
        <v>54</v>
      </c>
      <c r="B34" s="13">
        <v>752</v>
      </c>
      <c r="C34" s="50" t="s">
        <v>52</v>
      </c>
      <c r="D34" s="55" t="s">
        <v>53</v>
      </c>
      <c r="E34" s="50" t="s">
        <v>12</v>
      </c>
      <c r="F34" s="50" t="s">
        <v>12</v>
      </c>
      <c r="G34" s="57">
        <f>SUM(G36:H38)</f>
        <v>162700</v>
      </c>
    </row>
    <row r="35" spans="1:8" ht="39" customHeight="1">
      <c r="A35" s="58" t="s">
        <v>55</v>
      </c>
      <c r="B35" s="13">
        <v>752</v>
      </c>
      <c r="C35" s="59" t="s">
        <v>56</v>
      </c>
      <c r="D35" s="55" t="s">
        <v>53</v>
      </c>
      <c r="E35" s="59" t="s">
        <v>12</v>
      </c>
      <c r="F35" s="59" t="s">
        <v>12</v>
      </c>
      <c r="G35" s="119">
        <f>SUM(G36:H38)</f>
        <v>162700</v>
      </c>
      <c r="H35" s="119"/>
    </row>
    <row r="36" spans="1:12" ht="16.5" customHeight="1">
      <c r="A36" s="19" t="s">
        <v>14</v>
      </c>
      <c r="B36" s="13">
        <v>752</v>
      </c>
      <c r="C36" s="60" t="s">
        <v>56</v>
      </c>
      <c r="D36" s="55" t="s">
        <v>53</v>
      </c>
      <c r="E36" s="60" t="s">
        <v>15</v>
      </c>
      <c r="F36" s="60" t="s">
        <v>16</v>
      </c>
      <c r="G36" s="120">
        <v>111521</v>
      </c>
      <c r="H36" s="120"/>
      <c r="L36" s="62"/>
    </row>
    <row r="37" spans="1:8" ht="12.75">
      <c r="A37" s="19" t="s">
        <v>24</v>
      </c>
      <c r="B37" s="13">
        <v>752</v>
      </c>
      <c r="C37" s="60" t="s">
        <v>56</v>
      </c>
      <c r="D37" s="55" t="s">
        <v>53</v>
      </c>
      <c r="E37" s="60" t="s">
        <v>18</v>
      </c>
      <c r="F37" s="60" t="s">
        <v>19</v>
      </c>
      <c r="G37" s="61">
        <v>33679</v>
      </c>
      <c r="H37" s="61"/>
    </row>
    <row r="38" spans="1:8" ht="15.75" customHeight="1">
      <c r="A38" s="19" t="s">
        <v>43</v>
      </c>
      <c r="B38" s="13">
        <v>752</v>
      </c>
      <c r="C38" s="60" t="s">
        <v>56</v>
      </c>
      <c r="D38" s="55" t="s">
        <v>53</v>
      </c>
      <c r="E38" s="60" t="s">
        <v>26</v>
      </c>
      <c r="F38" s="60" t="s">
        <v>44</v>
      </c>
      <c r="G38" s="61">
        <v>17500</v>
      </c>
      <c r="H38" s="61"/>
    </row>
    <row r="39" spans="1:8" s="18" customFormat="1" ht="42" customHeight="1">
      <c r="A39" s="63" t="s">
        <v>57</v>
      </c>
      <c r="B39" s="13">
        <v>752</v>
      </c>
      <c r="C39" s="55" t="s">
        <v>58</v>
      </c>
      <c r="D39" s="50" t="s">
        <v>59</v>
      </c>
      <c r="E39" s="31" t="s">
        <v>12</v>
      </c>
      <c r="F39" s="55" t="s">
        <v>40</v>
      </c>
      <c r="G39" s="64">
        <f>SUM(G40)</f>
        <v>50000</v>
      </c>
      <c r="H39" s="65"/>
    </row>
    <row r="40" spans="1:8" ht="42" customHeight="1">
      <c r="A40" s="66" t="s">
        <v>60</v>
      </c>
      <c r="B40" s="13">
        <v>752</v>
      </c>
      <c r="C40" s="55" t="s">
        <v>58</v>
      </c>
      <c r="D40" s="31" t="s">
        <v>61</v>
      </c>
      <c r="E40" s="31" t="s">
        <v>26</v>
      </c>
      <c r="F40" s="55" t="s">
        <v>42</v>
      </c>
      <c r="G40" s="67">
        <v>50000</v>
      </c>
      <c r="H40" s="68"/>
    </row>
    <row r="41" spans="1:8" s="18" customFormat="1" ht="42" customHeight="1">
      <c r="A41" s="69" t="s">
        <v>62</v>
      </c>
      <c r="B41" s="13">
        <v>752</v>
      </c>
      <c r="C41" s="70" t="s">
        <v>63</v>
      </c>
      <c r="D41" s="71"/>
      <c r="E41" s="71"/>
      <c r="F41" s="71"/>
      <c r="G41" s="72">
        <f>SUM(G42)</f>
        <v>50000</v>
      </c>
      <c r="H41" s="73" t="e">
        <f>H42</f>
        <v>#REF!</v>
      </c>
    </row>
    <row r="42" spans="1:8" ht="23.25" customHeight="1">
      <c r="A42" s="74" t="s">
        <v>64</v>
      </c>
      <c r="B42" s="13">
        <v>752</v>
      </c>
      <c r="C42" s="75" t="s">
        <v>63</v>
      </c>
      <c r="D42" s="76" t="s">
        <v>65</v>
      </c>
      <c r="E42" s="76" t="s">
        <v>26</v>
      </c>
      <c r="F42" s="76"/>
      <c r="G42" s="77">
        <f>SUM(G43+G45+G46)</f>
        <v>50000</v>
      </c>
      <c r="H42" s="77" t="e">
        <f>H43+#REF!</f>
        <v>#REF!</v>
      </c>
    </row>
    <row r="43" spans="1:8" ht="61.5" customHeight="1">
      <c r="A43" s="74" t="s">
        <v>112</v>
      </c>
      <c r="B43" s="13">
        <v>752</v>
      </c>
      <c r="C43" s="75" t="s">
        <v>63</v>
      </c>
      <c r="D43" s="76" t="s">
        <v>66</v>
      </c>
      <c r="E43" s="76" t="s">
        <v>26</v>
      </c>
      <c r="F43" s="76"/>
      <c r="G43" s="77">
        <f>G44</f>
        <v>10000</v>
      </c>
      <c r="H43" s="77">
        <f>H44</f>
        <v>1000</v>
      </c>
    </row>
    <row r="44" spans="1:8" ht="64.5" customHeight="1">
      <c r="A44" s="78" t="s">
        <v>112</v>
      </c>
      <c r="B44" s="13">
        <v>752</v>
      </c>
      <c r="C44" s="75" t="s">
        <v>63</v>
      </c>
      <c r="D44" s="76" t="s">
        <v>66</v>
      </c>
      <c r="E44" s="76" t="s">
        <v>26</v>
      </c>
      <c r="F44" s="76" t="s">
        <v>35</v>
      </c>
      <c r="G44" s="79">
        <v>10000</v>
      </c>
      <c r="H44" s="79">
        <v>1000</v>
      </c>
    </row>
    <row r="45" spans="1:8" ht="95.25" customHeight="1">
      <c r="A45" s="78" t="s">
        <v>111</v>
      </c>
      <c r="B45" s="13">
        <v>752</v>
      </c>
      <c r="C45" s="75" t="s">
        <v>63</v>
      </c>
      <c r="D45" s="76"/>
      <c r="E45" s="76"/>
      <c r="F45" s="76"/>
      <c r="G45" s="77">
        <v>20000</v>
      </c>
      <c r="H45" s="80"/>
    </row>
    <row r="46" spans="1:13" ht="98.25" customHeight="1">
      <c r="A46" s="78" t="s">
        <v>110</v>
      </c>
      <c r="B46" s="13">
        <v>752</v>
      </c>
      <c r="C46" s="75" t="s">
        <v>63</v>
      </c>
      <c r="D46" s="76"/>
      <c r="E46" s="76"/>
      <c r="F46" s="76"/>
      <c r="G46" s="77">
        <v>20000</v>
      </c>
      <c r="H46" s="80"/>
      <c r="M46">
        <f>+M15</f>
        <v>0</v>
      </c>
    </row>
    <row r="47" spans="1:8" s="18" customFormat="1" ht="27" customHeight="1">
      <c r="A47" s="63" t="s">
        <v>67</v>
      </c>
      <c r="B47" s="13">
        <v>752</v>
      </c>
      <c r="C47" s="55" t="s">
        <v>68</v>
      </c>
      <c r="D47" s="55" t="s">
        <v>69</v>
      </c>
      <c r="E47" s="31" t="s">
        <v>26</v>
      </c>
      <c r="F47" s="55"/>
      <c r="G47" s="64">
        <f>SUM(G48+G49)</f>
        <v>1514500</v>
      </c>
      <c r="H47" s="65"/>
    </row>
    <row r="48" spans="1:8" s="81" customFormat="1" ht="14.25" customHeight="1">
      <c r="A48" s="19" t="s">
        <v>34</v>
      </c>
      <c r="B48" s="13">
        <v>752</v>
      </c>
      <c r="C48" s="60" t="s">
        <v>68</v>
      </c>
      <c r="D48" s="55" t="s">
        <v>69</v>
      </c>
      <c r="E48" s="21" t="s">
        <v>26</v>
      </c>
      <c r="F48" s="60" t="s">
        <v>33</v>
      </c>
      <c r="G48" s="67">
        <v>757250</v>
      </c>
      <c r="H48" s="68"/>
    </row>
    <row r="49" spans="1:8" s="81" customFormat="1" ht="15" customHeight="1">
      <c r="A49" s="19" t="s">
        <v>70</v>
      </c>
      <c r="B49" s="13">
        <v>752</v>
      </c>
      <c r="C49" s="60" t="s">
        <v>68</v>
      </c>
      <c r="D49" s="55" t="s">
        <v>69</v>
      </c>
      <c r="E49" s="21" t="s">
        <v>26</v>
      </c>
      <c r="F49" s="60" t="s">
        <v>35</v>
      </c>
      <c r="G49" s="67">
        <v>757250</v>
      </c>
      <c r="H49" s="68"/>
    </row>
    <row r="50" spans="1:7" ht="14.25">
      <c r="A50" s="82" t="s">
        <v>71</v>
      </c>
      <c r="B50" s="13">
        <v>752</v>
      </c>
      <c r="C50" s="21" t="s">
        <v>72</v>
      </c>
      <c r="D50" s="21" t="s">
        <v>73</v>
      </c>
      <c r="E50" s="21" t="s">
        <v>12</v>
      </c>
      <c r="F50" s="21" t="s">
        <v>27</v>
      </c>
      <c r="G50" s="51">
        <v>530100</v>
      </c>
    </row>
    <row r="51" spans="1:7" ht="12.75">
      <c r="A51" s="19" t="s">
        <v>74</v>
      </c>
      <c r="B51" s="13">
        <v>752</v>
      </c>
      <c r="C51" s="55" t="s">
        <v>72</v>
      </c>
      <c r="D51" s="55" t="s">
        <v>75</v>
      </c>
      <c r="E51" s="55" t="s">
        <v>12</v>
      </c>
      <c r="F51" s="55" t="s">
        <v>12</v>
      </c>
      <c r="G51" s="83">
        <f>SUM(G52)</f>
        <v>300100</v>
      </c>
    </row>
    <row r="52" spans="1:7" ht="24" customHeight="1">
      <c r="A52" s="84" t="s">
        <v>76</v>
      </c>
      <c r="B52" s="13">
        <v>752</v>
      </c>
      <c r="C52" s="55" t="s">
        <v>72</v>
      </c>
      <c r="D52" s="55" t="s">
        <v>75</v>
      </c>
      <c r="E52" s="55" t="s">
        <v>12</v>
      </c>
      <c r="F52" s="55" t="s">
        <v>12</v>
      </c>
      <c r="G52" s="85">
        <v>300100</v>
      </c>
    </row>
    <row r="53" spans="1:7" ht="38.25">
      <c r="A53" s="58" t="s">
        <v>77</v>
      </c>
      <c r="B53" s="13">
        <v>752</v>
      </c>
      <c r="C53" s="55" t="s">
        <v>72</v>
      </c>
      <c r="D53" s="55" t="s">
        <v>113</v>
      </c>
      <c r="E53" s="55" t="s">
        <v>26</v>
      </c>
      <c r="F53" s="55" t="s">
        <v>35</v>
      </c>
      <c r="G53" s="85">
        <v>10000</v>
      </c>
    </row>
    <row r="54" spans="1:7" ht="12.75">
      <c r="A54" s="56" t="s">
        <v>78</v>
      </c>
      <c r="B54" s="13">
        <v>752</v>
      </c>
      <c r="C54" s="55" t="s">
        <v>72</v>
      </c>
      <c r="D54" s="55" t="s">
        <v>79</v>
      </c>
      <c r="E54" s="55" t="s">
        <v>12</v>
      </c>
      <c r="F54" s="55" t="s">
        <v>12</v>
      </c>
      <c r="G54" s="83">
        <f>SUM(G55)</f>
        <v>140000</v>
      </c>
    </row>
    <row r="55" spans="1:7" ht="24">
      <c r="A55" s="86" t="s">
        <v>76</v>
      </c>
      <c r="B55" s="13">
        <v>752</v>
      </c>
      <c r="C55" s="55" t="s">
        <v>72</v>
      </c>
      <c r="D55" s="55" t="s">
        <v>79</v>
      </c>
      <c r="E55" s="55" t="s">
        <v>26</v>
      </c>
      <c r="F55" s="55" t="s">
        <v>12</v>
      </c>
      <c r="G55" s="85">
        <f>SUM(G56:G57)</f>
        <v>140000</v>
      </c>
    </row>
    <row r="56" spans="1:7" ht="12.75">
      <c r="A56" s="19" t="s">
        <v>34</v>
      </c>
      <c r="B56" s="13">
        <v>752</v>
      </c>
      <c r="C56" s="55" t="s">
        <v>72</v>
      </c>
      <c r="D56" s="55" t="s">
        <v>79</v>
      </c>
      <c r="E56" s="55" t="s">
        <v>26</v>
      </c>
      <c r="F56" s="55" t="s">
        <v>35</v>
      </c>
      <c r="G56" s="85">
        <v>50000</v>
      </c>
    </row>
    <row r="57" spans="1:7" ht="12.75">
      <c r="A57" s="19" t="s">
        <v>70</v>
      </c>
      <c r="B57" s="13">
        <v>752</v>
      </c>
      <c r="C57" s="55" t="s">
        <v>72</v>
      </c>
      <c r="D57" s="55" t="s">
        <v>79</v>
      </c>
      <c r="E57" s="55" t="s">
        <v>26</v>
      </c>
      <c r="F57" s="55" t="s">
        <v>44</v>
      </c>
      <c r="G57" s="85">
        <v>90000</v>
      </c>
    </row>
    <row r="58" spans="1:7" ht="25.5">
      <c r="A58" s="87" t="s">
        <v>80</v>
      </c>
      <c r="B58" s="13">
        <v>752</v>
      </c>
      <c r="C58" s="55" t="s">
        <v>72</v>
      </c>
      <c r="D58" s="55" t="s">
        <v>81</v>
      </c>
      <c r="E58" s="55" t="s">
        <v>12</v>
      </c>
      <c r="F58" s="55" t="s">
        <v>12</v>
      </c>
      <c r="G58" s="83">
        <f>SUM(G60:G61)</f>
        <v>80000</v>
      </c>
    </row>
    <row r="59" spans="1:7" ht="24">
      <c r="A59" s="86" t="s">
        <v>76</v>
      </c>
      <c r="B59" s="13">
        <v>752</v>
      </c>
      <c r="C59" s="55" t="s">
        <v>72</v>
      </c>
      <c r="D59" s="55" t="s">
        <v>81</v>
      </c>
      <c r="E59" s="55" t="s">
        <v>26</v>
      </c>
      <c r="F59" s="55" t="s">
        <v>12</v>
      </c>
      <c r="G59" s="85">
        <f>SUM(G60:G61)</f>
        <v>80000</v>
      </c>
    </row>
    <row r="60" spans="1:7" ht="12.75">
      <c r="A60" s="19" t="s">
        <v>34</v>
      </c>
      <c r="B60" s="13">
        <v>752</v>
      </c>
      <c r="C60" s="55" t="s">
        <v>72</v>
      </c>
      <c r="D60" s="55" t="s">
        <v>81</v>
      </c>
      <c r="E60" s="55" t="s">
        <v>26</v>
      </c>
      <c r="F60" s="55" t="s">
        <v>35</v>
      </c>
      <c r="G60" s="26">
        <v>60000</v>
      </c>
    </row>
    <row r="61" spans="1:7" ht="12.75">
      <c r="A61" s="19" t="s">
        <v>70</v>
      </c>
      <c r="B61" s="13">
        <v>752</v>
      </c>
      <c r="C61" s="55" t="s">
        <v>72</v>
      </c>
      <c r="D61" s="55" t="s">
        <v>81</v>
      </c>
      <c r="E61" s="55" t="s">
        <v>26</v>
      </c>
      <c r="F61" s="55" t="s">
        <v>44</v>
      </c>
      <c r="G61" s="26">
        <v>20000</v>
      </c>
    </row>
    <row r="62" spans="1:10" ht="29.25" customHeight="1">
      <c r="A62" s="92" t="s">
        <v>87</v>
      </c>
      <c r="B62" s="13">
        <v>752</v>
      </c>
      <c r="C62" s="21"/>
      <c r="D62" s="21"/>
      <c r="E62" s="21"/>
      <c r="F62" s="21"/>
      <c r="G62" s="93"/>
      <c r="J62" s="88"/>
    </row>
    <row r="63" spans="1:10" ht="12.75" customHeight="1">
      <c r="A63" s="56" t="s">
        <v>88</v>
      </c>
      <c r="B63" s="13">
        <v>752</v>
      </c>
      <c r="C63" s="50" t="s">
        <v>89</v>
      </c>
      <c r="D63" s="50" t="s">
        <v>59</v>
      </c>
      <c r="E63" s="50" t="s">
        <v>12</v>
      </c>
      <c r="F63" s="50" t="s">
        <v>12</v>
      </c>
      <c r="G63" s="94">
        <f>SUM(G65:G66)</f>
        <v>471200</v>
      </c>
      <c r="J63" s="88"/>
    </row>
    <row r="64" spans="1:14" ht="27" customHeight="1">
      <c r="A64" s="95" t="s">
        <v>90</v>
      </c>
      <c r="B64" s="13">
        <v>752</v>
      </c>
      <c r="C64" s="50" t="s">
        <v>91</v>
      </c>
      <c r="D64" s="50" t="s">
        <v>59</v>
      </c>
      <c r="E64" s="50" t="s">
        <v>12</v>
      </c>
      <c r="F64" s="50" t="s">
        <v>12</v>
      </c>
      <c r="G64" s="96">
        <f>SUM(G65:G65)</f>
        <v>249200</v>
      </c>
      <c r="J64" s="88"/>
      <c r="N64" s="2">
        <f>SUM(G8+G12+G28+G30+G33+G50+G63)</f>
        <v>4698800</v>
      </c>
    </row>
    <row r="65" spans="1:10" ht="12.75" customHeight="1">
      <c r="A65" s="19" t="s">
        <v>36</v>
      </c>
      <c r="B65" s="13">
        <v>752</v>
      </c>
      <c r="C65" s="97" t="s">
        <v>91</v>
      </c>
      <c r="D65" s="97" t="s">
        <v>92</v>
      </c>
      <c r="E65" s="97" t="s">
        <v>93</v>
      </c>
      <c r="F65" s="97" t="s">
        <v>38</v>
      </c>
      <c r="G65" s="93">
        <v>249200</v>
      </c>
      <c r="J65" s="88"/>
    </row>
    <row r="66" spans="1:10" ht="12.75" customHeight="1">
      <c r="A66" s="19" t="s">
        <v>30</v>
      </c>
      <c r="B66" s="13">
        <v>752</v>
      </c>
      <c r="C66" s="97" t="s">
        <v>91</v>
      </c>
      <c r="D66" s="97" t="s">
        <v>92</v>
      </c>
      <c r="E66" s="97" t="s">
        <v>26</v>
      </c>
      <c r="F66" s="97" t="s">
        <v>31</v>
      </c>
      <c r="G66" s="93">
        <v>222000</v>
      </c>
      <c r="J66" s="88"/>
    </row>
    <row r="67" spans="1:10" s="18" customFormat="1" ht="15" customHeight="1">
      <c r="A67" s="30" t="s">
        <v>94</v>
      </c>
      <c r="B67" s="13">
        <v>752</v>
      </c>
      <c r="C67" s="50" t="s">
        <v>95</v>
      </c>
      <c r="D67" s="50" t="s">
        <v>73</v>
      </c>
      <c r="E67" s="50" t="s">
        <v>12</v>
      </c>
      <c r="F67" s="98" t="s">
        <v>12</v>
      </c>
      <c r="G67" s="99">
        <v>434500</v>
      </c>
      <c r="H67" s="17"/>
      <c r="J67" s="90"/>
    </row>
    <row r="68" spans="1:10" s="18" customFormat="1" ht="33" customHeight="1">
      <c r="A68" s="100" t="s">
        <v>96</v>
      </c>
      <c r="B68" s="13">
        <v>752</v>
      </c>
      <c r="C68" s="50" t="s">
        <v>97</v>
      </c>
      <c r="D68" s="98" t="s">
        <v>121</v>
      </c>
      <c r="E68" s="50" t="s">
        <v>98</v>
      </c>
      <c r="F68" s="98" t="s">
        <v>99</v>
      </c>
      <c r="G68" s="99">
        <v>404500</v>
      </c>
      <c r="H68" s="17"/>
      <c r="J68" s="90"/>
    </row>
    <row r="69" spans="1:10" ht="20.25" customHeight="1">
      <c r="A69" s="100" t="s">
        <v>100</v>
      </c>
      <c r="B69" s="13">
        <v>752</v>
      </c>
      <c r="C69" s="50" t="s">
        <v>101</v>
      </c>
      <c r="D69" s="98" t="s">
        <v>102</v>
      </c>
      <c r="E69" s="50" t="s">
        <v>103</v>
      </c>
      <c r="F69" s="98" t="s">
        <v>104</v>
      </c>
      <c r="G69" s="93">
        <v>30000</v>
      </c>
      <c r="J69" s="88"/>
    </row>
    <row r="70" spans="1:8" s="105" customFormat="1" ht="15">
      <c r="A70" s="54" t="s">
        <v>105</v>
      </c>
      <c r="B70" s="13">
        <v>752</v>
      </c>
      <c r="C70" s="101"/>
      <c r="D70" s="102"/>
      <c r="E70" s="101"/>
      <c r="F70" s="102"/>
      <c r="G70" s="103">
        <v>6757800</v>
      </c>
      <c r="H70" s="104"/>
    </row>
    <row r="71" spans="3:6" ht="12.75">
      <c r="C71" s="41"/>
      <c r="D71" s="41"/>
      <c r="E71" s="41"/>
      <c r="F71" s="41"/>
    </row>
    <row r="72" spans="1:12" ht="12.75" customHeight="1">
      <c r="A72" s="81" t="s">
        <v>106</v>
      </c>
      <c r="C72" s="41"/>
      <c r="D72" s="41"/>
      <c r="E72" s="121" t="s">
        <v>107</v>
      </c>
      <c r="F72" s="121"/>
      <c r="L72">
        <v>3621685</v>
      </c>
    </row>
    <row r="73" spans="3:6" ht="12.75">
      <c r="C73" s="41"/>
      <c r="D73" s="106"/>
      <c r="E73" s="41"/>
      <c r="F73" s="41"/>
    </row>
    <row r="74" spans="1:6" ht="12.75" customHeight="1">
      <c r="A74" s="81" t="s">
        <v>108</v>
      </c>
      <c r="C74" s="41"/>
      <c r="D74" s="106"/>
      <c r="E74" s="121" t="s">
        <v>109</v>
      </c>
      <c r="F74" s="121"/>
    </row>
    <row r="75" spans="3:6" ht="12.75">
      <c r="C75" s="41"/>
      <c r="D75" s="106"/>
      <c r="E75" s="41"/>
      <c r="F75" s="41"/>
    </row>
    <row r="76" spans="3:6" ht="12.75">
      <c r="C76" s="41"/>
      <c r="D76" s="106"/>
      <c r="E76" s="41"/>
      <c r="F76" s="41"/>
    </row>
    <row r="77" spans="3:6" ht="12.75">
      <c r="C77" s="41"/>
      <c r="D77" s="106"/>
      <c r="E77" s="41"/>
      <c r="F77" s="41"/>
    </row>
    <row r="78" spans="3:6" ht="12.75">
      <c r="C78" s="41"/>
      <c r="D78" s="106"/>
      <c r="E78" s="41"/>
      <c r="F78" s="41"/>
    </row>
    <row r="79" spans="3:6" ht="12.75">
      <c r="C79" s="41"/>
      <c r="D79" s="41"/>
      <c r="E79" s="41"/>
      <c r="F79" s="41"/>
    </row>
    <row r="80" spans="3:6" ht="12.75">
      <c r="C80" s="41"/>
      <c r="D80" s="41"/>
      <c r="E80" s="41"/>
      <c r="F80" s="41"/>
    </row>
    <row r="81" spans="3:6" ht="12.75">
      <c r="C81" s="41"/>
      <c r="D81" s="41"/>
      <c r="E81" s="41"/>
      <c r="F81" s="41"/>
    </row>
    <row r="82" spans="3:6" ht="12.75">
      <c r="C82" s="41"/>
      <c r="D82" s="41"/>
      <c r="E82" s="41"/>
      <c r="F82" s="41"/>
    </row>
    <row r="83" spans="3:6" ht="12.75">
      <c r="C83" s="41"/>
      <c r="D83" s="41"/>
      <c r="E83" s="41"/>
      <c r="F83" s="41"/>
    </row>
    <row r="84" spans="3:6" ht="12.75">
      <c r="C84" s="41"/>
      <c r="D84" s="41"/>
      <c r="E84" s="41"/>
      <c r="F84" s="41"/>
    </row>
    <row r="85" spans="3:6" ht="12.75">
      <c r="C85" s="41"/>
      <c r="D85" s="41"/>
      <c r="E85" s="41"/>
      <c r="F85" s="41"/>
    </row>
    <row r="86" spans="3:6" ht="12.75">
      <c r="C86" s="41"/>
      <c r="D86" s="41"/>
      <c r="E86" s="41"/>
      <c r="F86" s="41"/>
    </row>
    <row r="87" spans="3:6" ht="12.75">
      <c r="C87" s="41"/>
      <c r="D87" s="41"/>
      <c r="E87" s="41"/>
      <c r="F87" s="41"/>
    </row>
  </sheetData>
  <sheetProtection selectLockedCells="1" selectUnlockedCells="1"/>
  <mergeCells count="6">
    <mergeCell ref="A2:G2"/>
    <mergeCell ref="A4:G4"/>
    <mergeCell ref="G35:H35"/>
    <mergeCell ref="G36:H36"/>
    <mergeCell ref="E72:F72"/>
    <mergeCell ref="E74:F74"/>
  </mergeCells>
  <printOptions/>
  <pageMargins left="0.7875" right="0.15763888888888888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7"/>
  <sheetViews>
    <sheetView zoomScalePageLayoutView="0" workbookViewId="0" topLeftCell="A58">
      <selection activeCell="D68" sqref="D68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1" customWidth="1"/>
    <col min="4" max="4" width="14.7109375" style="1" customWidth="1"/>
    <col min="5" max="5" width="9.421875" style="1" customWidth="1"/>
    <col min="6" max="6" width="4.140625" style="1" customWidth="1"/>
    <col min="7" max="7" width="12.140625" style="2" customWidth="1"/>
    <col min="8" max="8" width="0" style="3" hidden="1" customWidth="1"/>
    <col min="9" max="12" width="0" style="0" hidden="1" customWidth="1"/>
    <col min="13" max="13" width="11.421875" style="0" customWidth="1"/>
    <col min="14" max="14" width="0.2890625" style="0" customWidth="1"/>
  </cols>
  <sheetData>
    <row r="2" spans="1:7" ht="15.75">
      <c r="A2" s="117" t="s">
        <v>117</v>
      </c>
      <c r="B2" s="117"/>
      <c r="C2" s="117"/>
      <c r="D2" s="117"/>
      <c r="E2" s="117"/>
      <c r="F2" s="117"/>
      <c r="G2" s="117"/>
    </row>
    <row r="3" ht="4.5" customHeight="1"/>
    <row r="4" spans="1:7" ht="15">
      <c r="A4" s="118" t="s">
        <v>0</v>
      </c>
      <c r="B4" s="118"/>
      <c r="C4" s="118"/>
      <c r="D4" s="118"/>
      <c r="E4" s="118"/>
      <c r="F4" s="118"/>
      <c r="G4" s="118"/>
    </row>
    <row r="5" ht="9" customHeight="1"/>
    <row r="6" spans="1:14" ht="39" customHeight="1">
      <c r="A6" s="4" t="s">
        <v>1</v>
      </c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108" t="s">
        <v>115</v>
      </c>
      <c r="M6" s="108" t="s">
        <v>116</v>
      </c>
      <c r="N6" s="3"/>
    </row>
    <row r="7" spans="1:14" s="11" customFormat="1" ht="15">
      <c r="A7" s="7" t="s">
        <v>8</v>
      </c>
      <c r="B7" s="8"/>
      <c r="C7" s="9"/>
      <c r="D7" s="9"/>
      <c r="E7" s="9"/>
      <c r="F7" s="9"/>
      <c r="G7" s="107">
        <v>3252400</v>
      </c>
      <c r="H7" s="10"/>
      <c r="M7" s="107">
        <v>3280500</v>
      </c>
      <c r="N7" s="10"/>
    </row>
    <row r="8" spans="1:14" s="18" customFormat="1" ht="25.5" customHeight="1">
      <c r="A8" s="12" t="s">
        <v>9</v>
      </c>
      <c r="B8" s="13">
        <v>752</v>
      </c>
      <c r="C8" s="14" t="s">
        <v>10</v>
      </c>
      <c r="D8" s="15" t="s">
        <v>11</v>
      </c>
      <c r="E8" s="14" t="s">
        <v>12</v>
      </c>
      <c r="F8" s="15" t="s">
        <v>13</v>
      </c>
      <c r="G8" s="16">
        <f>SUM(G9:G10)</f>
        <v>655700</v>
      </c>
      <c r="H8" s="17"/>
      <c r="M8" s="16">
        <f>SUM(M9:M10)</f>
        <v>662500</v>
      </c>
      <c r="N8" s="17"/>
    </row>
    <row r="9" spans="1:14" ht="12.75">
      <c r="A9" s="19" t="s">
        <v>14</v>
      </c>
      <c r="B9" s="13">
        <v>752</v>
      </c>
      <c r="C9" s="20" t="s">
        <v>10</v>
      </c>
      <c r="D9" s="15" t="s">
        <v>11</v>
      </c>
      <c r="E9" s="20" t="s">
        <v>15</v>
      </c>
      <c r="F9" s="21" t="s">
        <v>16</v>
      </c>
      <c r="G9" s="22">
        <v>503600</v>
      </c>
      <c r="M9" s="22">
        <v>508800</v>
      </c>
      <c r="N9" s="3"/>
    </row>
    <row r="10" spans="1:14" ht="12.75">
      <c r="A10" s="23" t="s">
        <v>17</v>
      </c>
      <c r="B10" s="13">
        <v>752</v>
      </c>
      <c r="C10" s="24" t="s">
        <v>10</v>
      </c>
      <c r="D10" s="15" t="s">
        <v>11</v>
      </c>
      <c r="E10" s="24" t="s">
        <v>18</v>
      </c>
      <c r="F10" s="25" t="s">
        <v>19</v>
      </c>
      <c r="G10" s="26">
        <v>152100</v>
      </c>
      <c r="M10" s="26">
        <v>153700</v>
      </c>
      <c r="N10" s="3"/>
    </row>
    <row r="11" spans="1:14" s="11" customFormat="1" ht="14.25">
      <c r="A11" s="27" t="s">
        <v>20</v>
      </c>
      <c r="B11" s="13">
        <v>752</v>
      </c>
      <c r="C11" s="28"/>
      <c r="D11" s="28"/>
      <c r="E11" s="28"/>
      <c r="F11" s="28"/>
      <c r="G11" s="29"/>
      <c r="H11" s="10"/>
      <c r="M11" s="29"/>
      <c r="N11" s="10"/>
    </row>
    <row r="12" spans="1:14" s="18" customFormat="1" ht="15">
      <c r="A12" s="30" t="s">
        <v>21</v>
      </c>
      <c r="B12" s="13">
        <v>752</v>
      </c>
      <c r="C12" s="31" t="s">
        <v>22</v>
      </c>
      <c r="D12" s="32" t="s">
        <v>23</v>
      </c>
      <c r="E12" s="31" t="s">
        <v>12</v>
      </c>
      <c r="F12" s="33" t="s">
        <v>12</v>
      </c>
      <c r="G12" s="34">
        <f>SUM(G13+G16+G21+G22)</f>
        <v>2536700</v>
      </c>
      <c r="H12" s="17"/>
      <c r="M12" s="34">
        <f>SUM(M13+M16+M21+M22)</f>
        <v>2558000</v>
      </c>
      <c r="N12" s="17"/>
    </row>
    <row r="13" spans="1:14" s="18" customFormat="1" ht="25.5">
      <c r="A13" s="35" t="s">
        <v>9</v>
      </c>
      <c r="B13" s="13">
        <v>752</v>
      </c>
      <c r="C13" s="36" t="s">
        <v>22</v>
      </c>
      <c r="D13" s="32" t="s">
        <v>23</v>
      </c>
      <c r="E13" s="36" t="s">
        <v>12</v>
      </c>
      <c r="F13" s="14" t="s">
        <v>13</v>
      </c>
      <c r="G13" s="37">
        <f>SUM(G14:G15)</f>
        <v>2126700</v>
      </c>
      <c r="H13" s="17"/>
      <c r="M13" s="37">
        <f>SUM(M14:M15)</f>
        <v>2148000</v>
      </c>
      <c r="N13" s="17"/>
    </row>
    <row r="14" spans="1:14" ht="14.25">
      <c r="A14" s="19" t="s">
        <v>14</v>
      </c>
      <c r="B14" s="13">
        <v>752</v>
      </c>
      <c r="C14" s="21" t="s">
        <v>22</v>
      </c>
      <c r="D14" s="32" t="s">
        <v>23</v>
      </c>
      <c r="E14" s="21" t="s">
        <v>15</v>
      </c>
      <c r="F14" s="20" t="s">
        <v>16</v>
      </c>
      <c r="G14" s="38">
        <v>1633400</v>
      </c>
      <c r="M14" s="38">
        <v>1649800</v>
      </c>
      <c r="N14" s="3"/>
    </row>
    <row r="15" spans="1:14" ht="14.25">
      <c r="A15" s="39" t="s">
        <v>24</v>
      </c>
      <c r="B15" s="13">
        <v>752</v>
      </c>
      <c r="C15" s="40" t="s">
        <v>22</v>
      </c>
      <c r="D15" s="32" t="s">
        <v>23</v>
      </c>
      <c r="E15" s="40" t="s">
        <v>18</v>
      </c>
      <c r="F15" s="41" t="s">
        <v>19</v>
      </c>
      <c r="G15" s="42">
        <v>493300</v>
      </c>
      <c r="M15" s="42">
        <v>498200</v>
      </c>
      <c r="N15" s="3"/>
    </row>
    <row r="16" spans="1:14" s="18" customFormat="1" ht="14.25">
      <c r="A16" s="43" t="s">
        <v>25</v>
      </c>
      <c r="B16" s="13">
        <v>752</v>
      </c>
      <c r="C16" s="31" t="s">
        <v>22</v>
      </c>
      <c r="D16" s="32" t="s">
        <v>23</v>
      </c>
      <c r="E16" s="31" t="s">
        <v>26</v>
      </c>
      <c r="F16" s="33" t="s">
        <v>27</v>
      </c>
      <c r="G16" s="44">
        <f>SUM(G17:G20)</f>
        <v>185000</v>
      </c>
      <c r="H16" s="17"/>
      <c r="M16" s="44">
        <f>SUM(M17:M20)</f>
        <v>185000</v>
      </c>
      <c r="N16" s="17"/>
    </row>
    <row r="17" spans="1:14" ht="14.25">
      <c r="A17" s="39" t="s">
        <v>28</v>
      </c>
      <c r="B17" s="13">
        <v>752</v>
      </c>
      <c r="C17" s="40" t="s">
        <v>22</v>
      </c>
      <c r="D17" s="32" t="s">
        <v>23</v>
      </c>
      <c r="E17" s="21" t="s">
        <v>26</v>
      </c>
      <c r="F17" s="41" t="s">
        <v>29</v>
      </c>
      <c r="G17" s="42">
        <v>45000</v>
      </c>
      <c r="M17" s="42">
        <v>45000</v>
      </c>
      <c r="N17" s="3"/>
    </row>
    <row r="18" spans="1:14" ht="14.25">
      <c r="A18" s="19" t="s">
        <v>30</v>
      </c>
      <c r="B18" s="13">
        <v>752</v>
      </c>
      <c r="C18" s="21" t="s">
        <v>22</v>
      </c>
      <c r="D18" s="32" t="s">
        <v>23</v>
      </c>
      <c r="E18" s="21" t="s">
        <v>26</v>
      </c>
      <c r="F18" s="20" t="s">
        <v>31</v>
      </c>
      <c r="G18" s="38">
        <v>50000</v>
      </c>
      <c r="M18" s="38">
        <v>50000</v>
      </c>
      <c r="N18" s="3"/>
    </row>
    <row r="19" spans="1:14" ht="14.25">
      <c r="A19" s="19" t="s">
        <v>32</v>
      </c>
      <c r="B19" s="13">
        <v>752</v>
      </c>
      <c r="C19" s="21" t="s">
        <v>22</v>
      </c>
      <c r="D19" s="32" t="s">
        <v>23</v>
      </c>
      <c r="E19" s="21" t="s">
        <v>26</v>
      </c>
      <c r="F19" s="20" t="s">
        <v>33</v>
      </c>
      <c r="G19" s="38">
        <v>58000</v>
      </c>
      <c r="M19" s="38">
        <v>58000</v>
      </c>
      <c r="N19" s="3"/>
    </row>
    <row r="20" spans="1:14" ht="14.25">
      <c r="A20" s="19" t="s">
        <v>34</v>
      </c>
      <c r="B20" s="13">
        <v>752</v>
      </c>
      <c r="C20" s="21" t="s">
        <v>22</v>
      </c>
      <c r="D20" s="32" t="s">
        <v>23</v>
      </c>
      <c r="E20" s="21" t="s">
        <v>26</v>
      </c>
      <c r="F20" s="20" t="s">
        <v>35</v>
      </c>
      <c r="G20" s="38">
        <v>32000</v>
      </c>
      <c r="M20" s="38">
        <v>32000</v>
      </c>
      <c r="N20" s="3"/>
    </row>
    <row r="21" spans="1:14" s="18" customFormat="1" ht="14.25">
      <c r="A21" s="45" t="s">
        <v>36</v>
      </c>
      <c r="B21" s="13">
        <v>752</v>
      </c>
      <c r="C21" s="36" t="s">
        <v>22</v>
      </c>
      <c r="D21" s="32" t="s">
        <v>23</v>
      </c>
      <c r="E21" s="36" t="s">
        <v>37</v>
      </c>
      <c r="F21" s="14" t="s">
        <v>38</v>
      </c>
      <c r="G21" s="37">
        <v>44000</v>
      </c>
      <c r="H21" s="17"/>
      <c r="M21" s="37">
        <v>44000</v>
      </c>
      <c r="N21" s="17"/>
    </row>
    <row r="22" spans="1:14" s="18" customFormat="1" ht="14.25">
      <c r="A22" s="43" t="s">
        <v>39</v>
      </c>
      <c r="B22" s="13">
        <v>752</v>
      </c>
      <c r="C22" s="31" t="s">
        <v>22</v>
      </c>
      <c r="D22" s="32" t="s">
        <v>23</v>
      </c>
      <c r="E22" s="31" t="s">
        <v>12</v>
      </c>
      <c r="F22" s="33" t="s">
        <v>40</v>
      </c>
      <c r="G22" s="44">
        <f>SUM(G23:G24)</f>
        <v>181000</v>
      </c>
      <c r="H22" s="17"/>
      <c r="M22" s="44">
        <f>SUM(M23:M24)</f>
        <v>181000</v>
      </c>
      <c r="N22" s="17"/>
    </row>
    <row r="23" spans="1:14" ht="14.25">
      <c r="A23" s="39" t="s">
        <v>41</v>
      </c>
      <c r="B23" s="13">
        <v>752</v>
      </c>
      <c r="C23" s="25" t="s">
        <v>22</v>
      </c>
      <c r="D23" s="32" t="s">
        <v>23</v>
      </c>
      <c r="E23" s="21" t="s">
        <v>26</v>
      </c>
      <c r="F23" s="46" t="s">
        <v>42</v>
      </c>
      <c r="G23" s="38">
        <v>5000</v>
      </c>
      <c r="M23" s="38">
        <v>5000</v>
      </c>
      <c r="N23" s="3"/>
    </row>
    <row r="24" spans="1:14" ht="14.25">
      <c r="A24" s="19" t="s">
        <v>43</v>
      </c>
      <c r="B24" s="13">
        <v>752</v>
      </c>
      <c r="C24" s="20" t="s">
        <v>22</v>
      </c>
      <c r="D24" s="32" t="s">
        <v>23</v>
      </c>
      <c r="E24" s="21" t="s">
        <v>26</v>
      </c>
      <c r="F24" s="47" t="s">
        <v>44</v>
      </c>
      <c r="G24" s="48">
        <v>176000</v>
      </c>
      <c r="M24" s="48">
        <v>176000</v>
      </c>
      <c r="N24" s="3"/>
    </row>
    <row r="25" spans="1:14" ht="14.25">
      <c r="A25" s="82" t="s">
        <v>82</v>
      </c>
      <c r="B25" s="13">
        <v>752</v>
      </c>
      <c r="C25" s="21"/>
      <c r="D25" s="21"/>
      <c r="E25" s="21"/>
      <c r="F25" s="21"/>
      <c r="G25" s="22"/>
      <c r="M25" s="22"/>
      <c r="N25" s="3"/>
    </row>
    <row r="26" spans="1:14" ht="15">
      <c r="A26" s="43" t="s">
        <v>83</v>
      </c>
      <c r="B26" s="13">
        <v>752</v>
      </c>
      <c r="C26" s="33" t="s">
        <v>84</v>
      </c>
      <c r="D26" s="31" t="s">
        <v>85</v>
      </c>
      <c r="E26" s="33" t="s">
        <v>86</v>
      </c>
      <c r="F26" s="31" t="s">
        <v>12</v>
      </c>
      <c r="G26" s="89">
        <f>SUM(G27)</f>
        <v>10000</v>
      </c>
      <c r="M26" s="89">
        <f>SUM(M27)</f>
        <v>10000</v>
      </c>
      <c r="N26" s="3"/>
    </row>
    <row r="27" spans="1:14" ht="12.75">
      <c r="A27" s="19" t="s">
        <v>36</v>
      </c>
      <c r="B27" s="13">
        <v>752</v>
      </c>
      <c r="C27" s="20" t="s">
        <v>84</v>
      </c>
      <c r="D27" s="31" t="s">
        <v>85</v>
      </c>
      <c r="E27" s="20" t="s">
        <v>86</v>
      </c>
      <c r="F27" s="21" t="s">
        <v>38</v>
      </c>
      <c r="G27" s="91">
        <v>10000</v>
      </c>
      <c r="M27" s="91">
        <v>10000</v>
      </c>
      <c r="N27" s="3"/>
    </row>
    <row r="28" spans="1:14" ht="25.5">
      <c r="A28" s="30" t="s">
        <v>45</v>
      </c>
      <c r="B28" s="13">
        <v>752</v>
      </c>
      <c r="C28" s="49" t="s">
        <v>46</v>
      </c>
      <c r="D28" s="32" t="s">
        <v>47</v>
      </c>
      <c r="E28" s="50" t="s">
        <v>12</v>
      </c>
      <c r="F28" s="50" t="s">
        <v>12</v>
      </c>
      <c r="G28" s="51">
        <v>50000</v>
      </c>
      <c r="M28" s="51">
        <v>50000</v>
      </c>
      <c r="N28" s="3"/>
    </row>
    <row r="29" spans="1:14" ht="15">
      <c r="A29" s="19" t="s">
        <v>34</v>
      </c>
      <c r="B29" s="13">
        <v>752</v>
      </c>
      <c r="C29" s="52" t="s">
        <v>46</v>
      </c>
      <c r="D29" s="53" t="s">
        <v>48</v>
      </c>
      <c r="E29" s="50" t="s">
        <v>26</v>
      </c>
      <c r="F29" s="47" t="s">
        <v>35</v>
      </c>
      <c r="G29" s="26">
        <v>11200</v>
      </c>
      <c r="M29" s="26">
        <v>11200</v>
      </c>
      <c r="N29" s="3"/>
    </row>
    <row r="30" spans="1:14" ht="14.25">
      <c r="A30" s="43" t="s">
        <v>49</v>
      </c>
      <c r="B30" s="13">
        <v>752</v>
      </c>
      <c r="C30" s="49" t="s">
        <v>46</v>
      </c>
      <c r="D30" s="32" t="s">
        <v>50</v>
      </c>
      <c r="E30" s="50" t="s">
        <v>12</v>
      </c>
      <c r="F30" s="50" t="s">
        <v>12</v>
      </c>
      <c r="G30" s="51">
        <v>38800</v>
      </c>
      <c r="M30" s="51">
        <v>38800</v>
      </c>
      <c r="N30" s="3"/>
    </row>
    <row r="31" spans="1:14" ht="15">
      <c r="A31" s="39" t="s">
        <v>41</v>
      </c>
      <c r="B31" s="13">
        <v>752</v>
      </c>
      <c r="C31" s="52" t="s">
        <v>46</v>
      </c>
      <c r="D31" s="53" t="s">
        <v>50</v>
      </c>
      <c r="E31" s="50" t="s">
        <v>26</v>
      </c>
      <c r="F31" s="109" t="s">
        <v>44</v>
      </c>
      <c r="G31" s="26">
        <v>38800</v>
      </c>
      <c r="M31" s="26">
        <v>38800</v>
      </c>
      <c r="N31" s="3"/>
    </row>
    <row r="32" spans="1:14" ht="38.25">
      <c r="A32" s="110" t="s">
        <v>118</v>
      </c>
      <c r="B32" s="111" t="s">
        <v>119</v>
      </c>
      <c r="C32" s="112" t="s">
        <v>46</v>
      </c>
      <c r="D32" s="113" t="s">
        <v>120</v>
      </c>
      <c r="E32" s="114" t="s">
        <v>12</v>
      </c>
      <c r="F32" s="114" t="s">
        <v>12</v>
      </c>
      <c r="G32" s="115">
        <v>132500</v>
      </c>
      <c r="M32" s="26">
        <v>283300</v>
      </c>
      <c r="N32" s="3"/>
    </row>
    <row r="33" spans="1:14" ht="15">
      <c r="A33" s="54" t="s">
        <v>51</v>
      </c>
      <c r="B33" s="13">
        <v>752</v>
      </c>
      <c r="C33" s="50" t="s">
        <v>52</v>
      </c>
      <c r="D33" s="55" t="s">
        <v>53</v>
      </c>
      <c r="E33" s="50" t="s">
        <v>12</v>
      </c>
      <c r="F33" s="50" t="s">
        <v>12</v>
      </c>
      <c r="G33" s="51">
        <f>SUM(G36:H38)</f>
        <v>164100</v>
      </c>
      <c r="M33" s="51">
        <f>SUM(M36:N38)</f>
        <v>170000</v>
      </c>
      <c r="N33" s="3"/>
    </row>
    <row r="34" spans="1:14" ht="15" customHeight="1">
      <c r="A34" s="56" t="s">
        <v>54</v>
      </c>
      <c r="B34" s="13">
        <v>752</v>
      </c>
      <c r="C34" s="50" t="s">
        <v>52</v>
      </c>
      <c r="D34" s="55" t="s">
        <v>53</v>
      </c>
      <c r="E34" s="50" t="s">
        <v>12</v>
      </c>
      <c r="F34" s="50" t="s">
        <v>12</v>
      </c>
      <c r="G34" s="57">
        <f>SUM(G36:H38)</f>
        <v>164100</v>
      </c>
      <c r="M34" s="57">
        <f>SUM(M36:N38)</f>
        <v>170000</v>
      </c>
      <c r="N34" s="3"/>
    </row>
    <row r="35" spans="1:14" ht="39" customHeight="1">
      <c r="A35" s="58" t="s">
        <v>55</v>
      </c>
      <c r="B35" s="13">
        <v>752</v>
      </c>
      <c r="C35" s="59" t="s">
        <v>56</v>
      </c>
      <c r="D35" s="55" t="s">
        <v>53</v>
      </c>
      <c r="E35" s="59" t="s">
        <v>12</v>
      </c>
      <c r="F35" s="59" t="s">
        <v>12</v>
      </c>
      <c r="G35" s="119">
        <f>SUM(G36:H38)</f>
        <v>164100</v>
      </c>
      <c r="H35" s="119"/>
      <c r="M35" s="119">
        <f>SUM(M36:N38)</f>
        <v>170000</v>
      </c>
      <c r="N35" s="119"/>
    </row>
    <row r="36" spans="1:14" ht="16.5" customHeight="1">
      <c r="A36" s="19" t="s">
        <v>14</v>
      </c>
      <c r="B36" s="13">
        <v>752</v>
      </c>
      <c r="C36" s="60" t="s">
        <v>56</v>
      </c>
      <c r="D36" s="55" t="s">
        <v>53</v>
      </c>
      <c r="E36" s="60" t="s">
        <v>15</v>
      </c>
      <c r="F36" s="60" t="s">
        <v>16</v>
      </c>
      <c r="G36" s="120">
        <v>111521</v>
      </c>
      <c r="H36" s="120"/>
      <c r="L36" s="62"/>
      <c r="M36" s="120">
        <v>111521</v>
      </c>
      <c r="N36" s="120"/>
    </row>
    <row r="37" spans="1:14" ht="12.75">
      <c r="A37" s="19" t="s">
        <v>24</v>
      </c>
      <c r="B37" s="13">
        <v>752</v>
      </c>
      <c r="C37" s="60" t="s">
        <v>56</v>
      </c>
      <c r="D37" s="55" t="s">
        <v>53</v>
      </c>
      <c r="E37" s="60" t="s">
        <v>18</v>
      </c>
      <c r="F37" s="60" t="s">
        <v>19</v>
      </c>
      <c r="G37" s="61">
        <v>33679</v>
      </c>
      <c r="H37" s="61"/>
      <c r="M37" s="61">
        <v>33679</v>
      </c>
      <c r="N37" s="61"/>
    </row>
    <row r="38" spans="1:14" ht="15.75" customHeight="1">
      <c r="A38" s="19" t="s">
        <v>43</v>
      </c>
      <c r="B38" s="13">
        <v>752</v>
      </c>
      <c r="C38" s="60" t="s">
        <v>56</v>
      </c>
      <c r="D38" s="55" t="s">
        <v>53</v>
      </c>
      <c r="E38" s="60" t="s">
        <v>26</v>
      </c>
      <c r="F38" s="60" t="s">
        <v>44</v>
      </c>
      <c r="G38" s="61">
        <v>18900</v>
      </c>
      <c r="H38" s="61"/>
      <c r="M38" s="61">
        <v>24800</v>
      </c>
      <c r="N38" s="61"/>
    </row>
    <row r="39" spans="1:14" s="18" customFormat="1" ht="42" customHeight="1">
      <c r="A39" s="63" t="s">
        <v>57</v>
      </c>
      <c r="B39" s="13">
        <v>752</v>
      </c>
      <c r="C39" s="55" t="s">
        <v>58</v>
      </c>
      <c r="D39" s="50" t="s">
        <v>59</v>
      </c>
      <c r="E39" s="31" t="s">
        <v>12</v>
      </c>
      <c r="F39" s="55" t="s">
        <v>40</v>
      </c>
      <c r="G39" s="64">
        <f>SUM(G40)</f>
        <v>5000</v>
      </c>
      <c r="H39" s="65"/>
      <c r="M39" s="64">
        <f>SUM(M40)</f>
        <v>5000</v>
      </c>
      <c r="N39" s="65"/>
    </row>
    <row r="40" spans="1:14" ht="42" customHeight="1">
      <c r="A40" s="66" t="s">
        <v>60</v>
      </c>
      <c r="B40" s="13">
        <v>752</v>
      </c>
      <c r="C40" s="55" t="s">
        <v>58</v>
      </c>
      <c r="D40" s="31" t="s">
        <v>61</v>
      </c>
      <c r="E40" s="31" t="s">
        <v>26</v>
      </c>
      <c r="F40" s="55" t="s">
        <v>42</v>
      </c>
      <c r="G40" s="67">
        <v>5000</v>
      </c>
      <c r="H40" s="68"/>
      <c r="M40" s="67">
        <v>5000</v>
      </c>
      <c r="N40" s="68">
        <v>5000</v>
      </c>
    </row>
    <row r="41" spans="1:14" s="18" customFormat="1" ht="42" customHeight="1">
      <c r="A41" s="69" t="s">
        <v>62</v>
      </c>
      <c r="B41" s="13">
        <v>752</v>
      </c>
      <c r="C41" s="70" t="s">
        <v>63</v>
      </c>
      <c r="D41" s="71"/>
      <c r="E41" s="71"/>
      <c r="F41" s="71"/>
      <c r="G41" s="72">
        <f>SUM(G42)</f>
        <v>5000</v>
      </c>
      <c r="H41" s="73" t="e">
        <f>H42</f>
        <v>#REF!</v>
      </c>
      <c r="M41" s="72">
        <f>SUM(M42)</f>
        <v>5000</v>
      </c>
      <c r="N41" s="73" t="e">
        <f>N42</f>
        <v>#REF!</v>
      </c>
    </row>
    <row r="42" spans="1:14" ht="23.25" customHeight="1">
      <c r="A42" s="74" t="s">
        <v>64</v>
      </c>
      <c r="B42" s="13">
        <v>752</v>
      </c>
      <c r="C42" s="75" t="s">
        <v>63</v>
      </c>
      <c r="D42" s="76" t="s">
        <v>65</v>
      </c>
      <c r="E42" s="76" t="s">
        <v>26</v>
      </c>
      <c r="F42" s="76"/>
      <c r="G42" s="77">
        <v>5000</v>
      </c>
      <c r="H42" s="77" t="e">
        <f>H43+#REF!</f>
        <v>#REF!</v>
      </c>
      <c r="M42" s="77">
        <v>5000</v>
      </c>
      <c r="N42" s="77" t="e">
        <f>N43+#REF!</f>
        <v>#REF!</v>
      </c>
    </row>
    <row r="43" spans="1:14" ht="61.5" customHeight="1">
      <c r="A43" s="74" t="s">
        <v>112</v>
      </c>
      <c r="B43" s="13">
        <v>752</v>
      </c>
      <c r="C43" s="75" t="s">
        <v>63</v>
      </c>
      <c r="D43" s="76" t="s">
        <v>66</v>
      </c>
      <c r="E43" s="76" t="s">
        <v>26</v>
      </c>
      <c r="F43" s="76"/>
      <c r="G43" s="77">
        <f>G44</f>
        <v>5000</v>
      </c>
      <c r="H43" s="77">
        <f>H44</f>
        <v>1000</v>
      </c>
      <c r="M43" s="77">
        <f>M44</f>
        <v>5000</v>
      </c>
      <c r="N43" s="77">
        <f>N44</f>
        <v>1000</v>
      </c>
    </row>
    <row r="44" spans="1:14" ht="64.5" customHeight="1">
      <c r="A44" s="78" t="s">
        <v>112</v>
      </c>
      <c r="B44" s="13">
        <v>752</v>
      </c>
      <c r="C44" s="75" t="s">
        <v>63</v>
      </c>
      <c r="D44" s="76" t="s">
        <v>66</v>
      </c>
      <c r="E44" s="76" t="s">
        <v>26</v>
      </c>
      <c r="F44" s="76" t="s">
        <v>35</v>
      </c>
      <c r="G44" s="79">
        <v>5000</v>
      </c>
      <c r="H44" s="79">
        <v>1000</v>
      </c>
      <c r="M44" s="79">
        <v>5000</v>
      </c>
      <c r="N44" s="79">
        <v>1000</v>
      </c>
    </row>
    <row r="45" spans="1:14" ht="95.25" customHeight="1">
      <c r="A45" s="78" t="s">
        <v>111</v>
      </c>
      <c r="B45" s="13">
        <v>752</v>
      </c>
      <c r="C45" s="75" t="s">
        <v>63</v>
      </c>
      <c r="D45" s="76"/>
      <c r="E45" s="76"/>
      <c r="F45" s="76"/>
      <c r="G45" s="77">
        <v>5000</v>
      </c>
      <c r="H45" s="80"/>
      <c r="M45" s="77">
        <v>5000</v>
      </c>
      <c r="N45" s="80"/>
    </row>
    <row r="46" spans="1:15" ht="98.25" customHeight="1">
      <c r="A46" s="78" t="s">
        <v>110</v>
      </c>
      <c r="B46" s="13">
        <v>752</v>
      </c>
      <c r="C46" s="75" t="s">
        <v>63</v>
      </c>
      <c r="D46" s="76"/>
      <c r="E46" s="76"/>
      <c r="F46" s="76"/>
      <c r="G46" s="77">
        <v>5000</v>
      </c>
      <c r="H46" s="80"/>
      <c r="M46" s="77">
        <v>5000</v>
      </c>
      <c r="N46" s="80"/>
      <c r="O46">
        <f>+O15</f>
        <v>0</v>
      </c>
    </row>
    <row r="47" spans="1:14" s="18" customFormat="1" ht="27" customHeight="1">
      <c r="A47" s="63" t="s">
        <v>67</v>
      </c>
      <c r="B47" s="13">
        <v>752</v>
      </c>
      <c r="C47" s="55" t="s">
        <v>68</v>
      </c>
      <c r="D47" s="55" t="s">
        <v>69</v>
      </c>
      <c r="E47" s="31" t="s">
        <v>26</v>
      </c>
      <c r="F47" s="55"/>
      <c r="G47" s="64">
        <f>SUM(G48+G49)</f>
        <v>1708500</v>
      </c>
      <c r="H47" s="65"/>
      <c r="M47" s="64">
        <f>SUM(M48+M49)</f>
        <v>1929800</v>
      </c>
      <c r="N47" s="65"/>
    </row>
    <row r="48" spans="1:14" s="81" customFormat="1" ht="14.25" customHeight="1">
      <c r="A48" s="19" t="s">
        <v>34</v>
      </c>
      <c r="B48" s="13">
        <v>752</v>
      </c>
      <c r="C48" s="60" t="s">
        <v>68</v>
      </c>
      <c r="D48" s="55" t="s">
        <v>69</v>
      </c>
      <c r="E48" s="21" t="s">
        <v>26</v>
      </c>
      <c r="F48" s="60" t="s">
        <v>33</v>
      </c>
      <c r="G48" s="67">
        <v>854250</v>
      </c>
      <c r="H48" s="68"/>
      <c r="M48" s="67">
        <v>964900</v>
      </c>
      <c r="N48" s="68"/>
    </row>
    <row r="49" spans="1:14" s="81" customFormat="1" ht="15" customHeight="1">
      <c r="A49" s="19" t="s">
        <v>70</v>
      </c>
      <c r="B49" s="13">
        <v>752</v>
      </c>
      <c r="C49" s="60" t="s">
        <v>68</v>
      </c>
      <c r="D49" s="55" t="s">
        <v>69</v>
      </c>
      <c r="E49" s="21" t="s">
        <v>26</v>
      </c>
      <c r="F49" s="60" t="s">
        <v>35</v>
      </c>
      <c r="G49" s="67">
        <v>854250</v>
      </c>
      <c r="H49" s="68"/>
      <c r="M49" s="67">
        <v>964900</v>
      </c>
      <c r="N49" s="68"/>
    </row>
    <row r="50" spans="1:14" ht="14.25">
      <c r="A50" s="82" t="s">
        <v>71</v>
      </c>
      <c r="B50" s="13">
        <v>752</v>
      </c>
      <c r="C50" s="21" t="s">
        <v>72</v>
      </c>
      <c r="D50" s="21" t="s">
        <v>73</v>
      </c>
      <c r="E50" s="21" t="s">
        <v>12</v>
      </c>
      <c r="F50" s="21" t="s">
        <v>27</v>
      </c>
      <c r="G50" s="51">
        <v>150000</v>
      </c>
      <c r="M50" s="51">
        <v>150000</v>
      </c>
      <c r="N50" s="3"/>
    </row>
    <row r="51" spans="1:14" ht="12.75">
      <c r="A51" s="19" t="s">
        <v>74</v>
      </c>
      <c r="B51" s="13">
        <v>752</v>
      </c>
      <c r="C51" s="55" t="s">
        <v>72</v>
      </c>
      <c r="D51" s="55" t="s">
        <v>75</v>
      </c>
      <c r="E51" s="55" t="s">
        <v>12</v>
      </c>
      <c r="F51" s="55" t="s">
        <v>12</v>
      </c>
      <c r="G51" s="83">
        <f>SUM(G52)</f>
        <v>110000</v>
      </c>
      <c r="M51" s="83">
        <f>SUM(M52)</f>
        <v>110000</v>
      </c>
      <c r="N51" s="3"/>
    </row>
    <row r="52" spans="1:14" ht="24" customHeight="1">
      <c r="A52" s="84" t="s">
        <v>76</v>
      </c>
      <c r="B52" s="13">
        <v>752</v>
      </c>
      <c r="C52" s="55" t="s">
        <v>72</v>
      </c>
      <c r="D52" s="55" t="s">
        <v>75</v>
      </c>
      <c r="E52" s="55" t="s">
        <v>12</v>
      </c>
      <c r="F52" s="55" t="s">
        <v>12</v>
      </c>
      <c r="G52" s="85">
        <v>110000</v>
      </c>
      <c r="M52" s="85">
        <v>110000</v>
      </c>
      <c r="N52" s="3"/>
    </row>
    <row r="53" spans="1:14" ht="38.25">
      <c r="A53" s="58" t="s">
        <v>77</v>
      </c>
      <c r="B53" s="13">
        <v>752</v>
      </c>
      <c r="C53" s="55" t="s">
        <v>72</v>
      </c>
      <c r="D53" s="55" t="s">
        <v>113</v>
      </c>
      <c r="E53" s="55" t="s">
        <v>26</v>
      </c>
      <c r="F53" s="55" t="s">
        <v>35</v>
      </c>
      <c r="G53" s="85">
        <v>5000</v>
      </c>
      <c r="M53" s="85">
        <v>5000</v>
      </c>
      <c r="N53" s="3"/>
    </row>
    <row r="54" spans="1:14" ht="12.75">
      <c r="A54" s="56" t="s">
        <v>78</v>
      </c>
      <c r="B54" s="13">
        <v>752</v>
      </c>
      <c r="C54" s="55" t="s">
        <v>72</v>
      </c>
      <c r="D54" s="55" t="s">
        <v>79</v>
      </c>
      <c r="E54" s="55" t="s">
        <v>12</v>
      </c>
      <c r="F54" s="55" t="s">
        <v>12</v>
      </c>
      <c r="G54" s="83">
        <f>SUM(G55)</f>
        <v>30000</v>
      </c>
      <c r="M54" s="83">
        <f>SUM(M55)</f>
        <v>30000</v>
      </c>
      <c r="N54" s="3"/>
    </row>
    <row r="55" spans="1:14" ht="24">
      <c r="A55" s="86" t="s">
        <v>76</v>
      </c>
      <c r="B55" s="13">
        <v>752</v>
      </c>
      <c r="C55" s="55" t="s">
        <v>72</v>
      </c>
      <c r="D55" s="55" t="s">
        <v>79</v>
      </c>
      <c r="E55" s="55" t="s">
        <v>26</v>
      </c>
      <c r="F55" s="55" t="s">
        <v>12</v>
      </c>
      <c r="G55" s="85">
        <f>SUM(G56:G57)</f>
        <v>30000</v>
      </c>
      <c r="M55" s="85">
        <v>30000</v>
      </c>
      <c r="N55" s="3"/>
    </row>
    <row r="56" spans="1:14" ht="12.75">
      <c r="A56" s="19" t="s">
        <v>34</v>
      </c>
      <c r="B56" s="13">
        <v>752</v>
      </c>
      <c r="C56" s="55" t="s">
        <v>72</v>
      </c>
      <c r="D56" s="55" t="s">
        <v>79</v>
      </c>
      <c r="E56" s="55" t="s">
        <v>26</v>
      </c>
      <c r="F56" s="55" t="s">
        <v>35</v>
      </c>
      <c r="G56" s="85">
        <v>5000</v>
      </c>
      <c r="M56" s="85">
        <v>5000</v>
      </c>
      <c r="N56" s="3"/>
    </row>
    <row r="57" spans="1:14" ht="12.75">
      <c r="A57" s="19" t="s">
        <v>70</v>
      </c>
      <c r="B57" s="13">
        <v>752</v>
      </c>
      <c r="C57" s="55" t="s">
        <v>72</v>
      </c>
      <c r="D57" s="55" t="s">
        <v>79</v>
      </c>
      <c r="E57" s="55" t="s">
        <v>26</v>
      </c>
      <c r="F57" s="55" t="s">
        <v>44</v>
      </c>
      <c r="G57" s="85">
        <v>25000</v>
      </c>
      <c r="M57" s="85">
        <v>25000</v>
      </c>
      <c r="N57" s="3"/>
    </row>
    <row r="58" spans="1:14" ht="25.5">
      <c r="A58" s="87" t="s">
        <v>80</v>
      </c>
      <c r="B58" s="13">
        <v>752</v>
      </c>
      <c r="C58" s="55" t="s">
        <v>72</v>
      </c>
      <c r="D58" s="55" t="s">
        <v>81</v>
      </c>
      <c r="E58" s="55" t="s">
        <v>12</v>
      </c>
      <c r="F58" s="55" t="s">
        <v>12</v>
      </c>
      <c r="G58" s="83">
        <f>SUM(G60:G61)</f>
        <v>5000</v>
      </c>
      <c r="M58" s="83">
        <f>SUM(M60:M61)</f>
        <v>5000</v>
      </c>
      <c r="N58" s="3"/>
    </row>
    <row r="59" spans="1:14" ht="24">
      <c r="A59" s="86" t="s">
        <v>76</v>
      </c>
      <c r="B59" s="13">
        <v>752</v>
      </c>
      <c r="C59" s="55" t="s">
        <v>72</v>
      </c>
      <c r="D59" s="55" t="s">
        <v>81</v>
      </c>
      <c r="E59" s="55" t="s">
        <v>26</v>
      </c>
      <c r="F59" s="55" t="s">
        <v>12</v>
      </c>
      <c r="G59" s="85">
        <f>SUM(G60:G61)</f>
        <v>5000</v>
      </c>
      <c r="M59" s="85">
        <f>SUM(M60:M61)</f>
        <v>5000</v>
      </c>
      <c r="N59" s="3"/>
    </row>
    <row r="60" spans="1:14" ht="12.75">
      <c r="A60" s="19" t="s">
        <v>34</v>
      </c>
      <c r="B60" s="13">
        <v>752</v>
      </c>
      <c r="C60" s="55" t="s">
        <v>72</v>
      </c>
      <c r="D60" s="55" t="s">
        <v>81</v>
      </c>
      <c r="E60" s="55" t="s">
        <v>26</v>
      </c>
      <c r="F60" s="55" t="s">
        <v>35</v>
      </c>
      <c r="G60" s="26">
        <v>1000</v>
      </c>
      <c r="M60" s="26">
        <v>1000</v>
      </c>
      <c r="N60" s="3"/>
    </row>
    <row r="61" spans="1:14" ht="12.75">
      <c r="A61" s="19" t="s">
        <v>70</v>
      </c>
      <c r="B61" s="13">
        <v>752</v>
      </c>
      <c r="C61" s="55" t="s">
        <v>72</v>
      </c>
      <c r="D61" s="55" t="s">
        <v>81</v>
      </c>
      <c r="E61" s="55" t="s">
        <v>26</v>
      </c>
      <c r="F61" s="55" t="s">
        <v>44</v>
      </c>
      <c r="G61" s="26">
        <v>4000</v>
      </c>
      <c r="M61" s="26">
        <v>4000</v>
      </c>
      <c r="N61" s="3"/>
    </row>
    <row r="62" spans="1:14" ht="29.25" customHeight="1">
      <c r="A62" s="92" t="s">
        <v>87</v>
      </c>
      <c r="B62" s="13">
        <v>752</v>
      </c>
      <c r="C62" s="21"/>
      <c r="D62" s="21"/>
      <c r="E62" s="21"/>
      <c r="F62" s="21"/>
      <c r="G62" s="93"/>
      <c r="J62" s="88"/>
      <c r="M62" s="93"/>
      <c r="N62" s="3"/>
    </row>
    <row r="63" spans="1:14" ht="12.75" customHeight="1">
      <c r="A63" s="56" t="s">
        <v>88</v>
      </c>
      <c r="B63" s="13">
        <v>752</v>
      </c>
      <c r="C63" s="50" t="s">
        <v>89</v>
      </c>
      <c r="D63" s="50" t="s">
        <v>59</v>
      </c>
      <c r="E63" s="50" t="s">
        <v>12</v>
      </c>
      <c r="F63" s="50" t="s">
        <v>12</v>
      </c>
      <c r="G63" s="94">
        <f>SUM(G65:G66)</f>
        <v>151400</v>
      </c>
      <c r="J63" s="88"/>
      <c r="M63" s="94">
        <f>SUM(M65:M66)</f>
        <v>125700</v>
      </c>
      <c r="N63" s="3"/>
    </row>
    <row r="64" spans="1:16" ht="27" customHeight="1">
      <c r="A64" s="95" t="s">
        <v>90</v>
      </c>
      <c r="B64" s="13">
        <v>752</v>
      </c>
      <c r="C64" s="50" t="s">
        <v>91</v>
      </c>
      <c r="D64" s="50" t="s">
        <v>59</v>
      </c>
      <c r="E64" s="50" t="s">
        <v>12</v>
      </c>
      <c r="F64" s="50" t="s">
        <v>12</v>
      </c>
      <c r="G64" s="96">
        <f>SUM(G65:G65)</f>
        <v>100000</v>
      </c>
      <c r="J64" s="88"/>
      <c r="M64" s="96">
        <v>150000</v>
      </c>
      <c r="N64" s="3"/>
      <c r="P64" s="2"/>
    </row>
    <row r="65" spans="1:14" ht="12.75" customHeight="1">
      <c r="A65" s="19" t="s">
        <v>36</v>
      </c>
      <c r="B65" s="13">
        <v>752</v>
      </c>
      <c r="C65" s="97" t="s">
        <v>91</v>
      </c>
      <c r="D65" s="97" t="s">
        <v>92</v>
      </c>
      <c r="E65" s="97" t="s">
        <v>93</v>
      </c>
      <c r="F65" s="97" t="s">
        <v>38</v>
      </c>
      <c r="G65" s="93">
        <v>100000</v>
      </c>
      <c r="J65" s="88"/>
      <c r="M65" s="93">
        <v>100000</v>
      </c>
      <c r="N65" s="3"/>
    </row>
    <row r="66" spans="1:14" ht="12.75" customHeight="1">
      <c r="A66" s="19" t="s">
        <v>30</v>
      </c>
      <c r="B66" s="13">
        <v>752</v>
      </c>
      <c r="C66" s="97" t="s">
        <v>91</v>
      </c>
      <c r="D66" s="97" t="s">
        <v>92</v>
      </c>
      <c r="E66" s="97" t="s">
        <v>26</v>
      </c>
      <c r="F66" s="97" t="s">
        <v>31</v>
      </c>
      <c r="G66" s="93">
        <v>51400</v>
      </c>
      <c r="J66" s="88"/>
      <c r="M66" s="93">
        <v>25700</v>
      </c>
      <c r="N66" s="3"/>
    </row>
    <row r="67" spans="1:14" s="18" customFormat="1" ht="15" customHeight="1">
      <c r="A67" s="30" t="s">
        <v>94</v>
      </c>
      <c r="B67" s="13">
        <v>752</v>
      </c>
      <c r="C67" s="50" t="s">
        <v>95</v>
      </c>
      <c r="D67" s="50" t="s">
        <v>73</v>
      </c>
      <c r="E67" s="50" t="s">
        <v>12</v>
      </c>
      <c r="F67" s="98" t="s">
        <v>12</v>
      </c>
      <c r="G67" s="99">
        <v>172500</v>
      </c>
      <c r="H67" s="17"/>
      <c r="J67" s="90"/>
      <c r="M67" s="99">
        <v>180000</v>
      </c>
      <c r="N67" s="17"/>
    </row>
    <row r="68" spans="1:14" s="18" customFormat="1" ht="33" customHeight="1">
      <c r="A68" s="116" t="s">
        <v>96</v>
      </c>
      <c r="B68" s="13">
        <v>752</v>
      </c>
      <c r="C68" s="50" t="s">
        <v>97</v>
      </c>
      <c r="D68" s="98" t="s">
        <v>121</v>
      </c>
      <c r="E68" s="50" t="s">
        <v>98</v>
      </c>
      <c r="F68" s="98" t="s">
        <v>99</v>
      </c>
      <c r="G68" s="99">
        <v>167500</v>
      </c>
      <c r="H68" s="17"/>
      <c r="J68" s="90"/>
      <c r="M68" s="99">
        <v>150000</v>
      </c>
      <c r="N68" s="17"/>
    </row>
    <row r="69" spans="1:14" ht="20.25" customHeight="1">
      <c r="A69" s="100" t="s">
        <v>100</v>
      </c>
      <c r="B69" s="13">
        <v>752</v>
      </c>
      <c r="C69" s="50" t="s">
        <v>101</v>
      </c>
      <c r="D69" s="98" t="s">
        <v>102</v>
      </c>
      <c r="E69" s="50" t="s">
        <v>103</v>
      </c>
      <c r="F69" s="98" t="s">
        <v>104</v>
      </c>
      <c r="G69" s="93">
        <v>5000</v>
      </c>
      <c r="J69" s="88"/>
      <c r="M69" s="93">
        <v>30000</v>
      </c>
      <c r="N69" s="3"/>
    </row>
    <row r="70" spans="1:14" s="105" customFormat="1" ht="15">
      <c r="A70" s="54" t="s">
        <v>105</v>
      </c>
      <c r="B70" s="13">
        <v>752</v>
      </c>
      <c r="C70" s="101"/>
      <c r="D70" s="102"/>
      <c r="E70" s="101"/>
      <c r="F70" s="102"/>
      <c r="G70" s="103">
        <v>5741400</v>
      </c>
      <c r="H70" s="104"/>
      <c r="M70" s="103">
        <v>6129300</v>
      </c>
      <c r="N70" s="104"/>
    </row>
    <row r="71" spans="3:6" ht="12.75">
      <c r="C71" s="41"/>
      <c r="D71" s="41"/>
      <c r="E71" s="41"/>
      <c r="F71" s="41"/>
    </row>
    <row r="72" spans="1:12" ht="12.75" customHeight="1">
      <c r="A72" s="81" t="s">
        <v>106</v>
      </c>
      <c r="C72" s="41"/>
      <c r="D72" s="41"/>
      <c r="E72" s="121" t="s">
        <v>107</v>
      </c>
      <c r="F72" s="121"/>
      <c r="L72">
        <v>3621685</v>
      </c>
    </row>
    <row r="73" spans="3:6" ht="12.75">
      <c r="C73" s="41"/>
      <c r="D73" s="106"/>
      <c r="E73" s="41"/>
      <c r="F73" s="41"/>
    </row>
    <row r="74" spans="1:6" ht="12.75" customHeight="1">
      <c r="A74" s="81" t="s">
        <v>108</v>
      </c>
      <c r="C74" s="41"/>
      <c r="D74" s="106"/>
      <c r="E74" s="121" t="s">
        <v>109</v>
      </c>
      <c r="F74" s="121"/>
    </row>
    <row r="75" spans="3:6" ht="12.75">
      <c r="C75" s="41"/>
      <c r="D75" s="106"/>
      <c r="E75" s="41"/>
      <c r="F75" s="41"/>
    </row>
    <row r="76" spans="3:6" ht="12.75">
      <c r="C76" s="41"/>
      <c r="D76" s="106"/>
      <c r="E76" s="41"/>
      <c r="F76" s="41"/>
    </row>
    <row r="77" spans="3:6" ht="12.75">
      <c r="C77" s="41"/>
      <c r="D77" s="106"/>
      <c r="E77" s="41"/>
      <c r="F77" s="41"/>
    </row>
    <row r="78" spans="3:6" ht="12.75">
      <c r="C78" s="41"/>
      <c r="D78" s="106"/>
      <c r="E78" s="41"/>
      <c r="F78" s="41"/>
    </row>
    <row r="79" spans="3:6" ht="12.75">
      <c r="C79" s="41"/>
      <c r="D79" s="41"/>
      <c r="E79" s="41"/>
      <c r="F79" s="41"/>
    </row>
    <row r="80" spans="3:6" ht="12.75">
      <c r="C80" s="41"/>
      <c r="D80" s="41"/>
      <c r="E80" s="41"/>
      <c r="F80" s="41"/>
    </row>
    <row r="81" spans="3:6" ht="12.75">
      <c r="C81" s="41"/>
      <c r="D81" s="41"/>
      <c r="E81" s="41"/>
      <c r="F81" s="41"/>
    </row>
    <row r="82" spans="3:6" ht="12.75">
      <c r="C82" s="41"/>
      <c r="D82" s="41"/>
      <c r="E82" s="41"/>
      <c r="F82" s="41"/>
    </row>
    <row r="83" spans="3:6" ht="12.75">
      <c r="C83" s="41"/>
      <c r="D83" s="41"/>
      <c r="E83" s="41"/>
      <c r="F83" s="41"/>
    </row>
    <row r="84" spans="3:6" ht="12.75">
      <c r="C84" s="41"/>
      <c r="D84" s="41"/>
      <c r="E84" s="41"/>
      <c r="F84" s="41"/>
    </row>
    <row r="85" spans="3:6" ht="12.75">
      <c r="C85" s="41"/>
      <c r="D85" s="41"/>
      <c r="E85" s="41"/>
      <c r="F85" s="41"/>
    </row>
    <row r="86" spans="3:6" ht="12.75">
      <c r="C86" s="41"/>
      <c r="D86" s="41"/>
      <c r="E86" s="41"/>
      <c r="F86" s="41"/>
    </row>
    <row r="87" spans="3:6" ht="12.75">
      <c r="C87" s="41"/>
      <c r="D87" s="41"/>
      <c r="E87" s="41"/>
      <c r="F87" s="41"/>
    </row>
  </sheetData>
  <sheetProtection/>
  <mergeCells count="8">
    <mergeCell ref="E72:F72"/>
    <mergeCell ref="E74:F74"/>
    <mergeCell ref="M35:N35"/>
    <mergeCell ref="M36:N36"/>
    <mergeCell ref="A2:G2"/>
    <mergeCell ref="A4:G4"/>
    <mergeCell ref="G35:H35"/>
    <mergeCell ref="G36:H3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2017-01-12T07:02:02Z</cp:lastPrinted>
  <dcterms:created xsi:type="dcterms:W3CDTF">2016-12-07T09:20:59Z</dcterms:created>
  <dcterms:modified xsi:type="dcterms:W3CDTF">2018-02-28T11:14:35Z</dcterms:modified>
  <cp:category/>
  <cp:version/>
  <cp:contentType/>
  <cp:contentStatus/>
</cp:coreProperties>
</file>